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УБПиГД\Отчеты_Об_исполнении_обл.бюджета\2021 год\Годовой отчет_КСП НСО и ЗС НСО\Допматериалы\"/>
    </mc:Choice>
  </mc:AlternateContent>
  <bookViews>
    <workbookView xWindow="0" yWindow="0" windowWidth="21570" windowHeight="10215" activeTab="1"/>
  </bookViews>
  <sheets>
    <sheet name="Доходы ДФ НСО" sheetId="2" r:id="rId1"/>
    <sheet name="Расходы ДФ НСО" sheetId="1" r:id="rId2"/>
  </sheets>
  <definedNames>
    <definedName name="_xlnm._FilterDatabase" localSheetId="1" hidden="1">'Расходы ДФ НСО'!$A$3:$K$202</definedName>
    <definedName name="_xlnm.Print_Titles" localSheetId="0">'Доходы ДФ НСО'!$5:$5</definedName>
    <definedName name="_xlnm.Print_Titles" localSheetId="1">'Расходы ДФ НСО'!$3:$3</definedName>
    <definedName name="_xlnm.Print_Area" localSheetId="0">'Доходы ДФ НСО'!$A$1:$H$75</definedName>
    <definedName name="_xlnm.Print_Area" localSheetId="1">'Расходы ДФ НСО'!$A$1:$K$204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I18" i="1"/>
  <c r="I202" i="1" s="1"/>
  <c r="K202" i="1" l="1"/>
  <c r="H202" i="1"/>
  <c r="G18" i="1"/>
  <c r="G202" i="1"/>
  <c r="G36" i="2"/>
  <c r="H36" i="2"/>
  <c r="J202" i="1" l="1"/>
  <c r="G63" i="2" l="1"/>
  <c r="H62" i="2"/>
  <c r="G62" i="2"/>
  <c r="H61" i="2"/>
  <c r="G61" i="2"/>
  <c r="F60" i="2"/>
  <c r="H60" i="2" s="1"/>
  <c r="E60" i="2"/>
  <c r="E59" i="2" s="1"/>
  <c r="D60" i="2"/>
  <c r="H58" i="2"/>
  <c r="G58" i="2"/>
  <c r="H57" i="2"/>
  <c r="G57" i="2"/>
  <c r="H56" i="2"/>
  <c r="G56" i="2"/>
  <c r="F55" i="2"/>
  <c r="H55" i="2" s="1"/>
  <c r="E55" i="2"/>
  <c r="D55" i="2"/>
  <c r="H54" i="2"/>
  <c r="G54" i="2"/>
  <c r="F53" i="2"/>
  <c r="H53" i="2" s="1"/>
  <c r="E53" i="2"/>
  <c r="D53" i="2"/>
  <c r="H52" i="2"/>
  <c r="G52" i="2"/>
  <c r="F51" i="2"/>
  <c r="H51" i="2" s="1"/>
  <c r="E51" i="2"/>
  <c r="D51" i="2"/>
  <c r="G51" i="2" s="1"/>
  <c r="H48" i="2"/>
  <c r="G48" i="2"/>
  <c r="H47" i="2"/>
  <c r="G47" i="2"/>
  <c r="F46" i="2"/>
  <c r="E46" i="2"/>
  <c r="D46" i="2"/>
  <c r="H45" i="2"/>
  <c r="G45" i="2"/>
  <c r="H44" i="2"/>
  <c r="D44" i="2"/>
  <c r="D38" i="2" s="1"/>
  <c r="H42" i="2"/>
  <c r="D42" i="2"/>
  <c r="G42" i="2" s="1"/>
  <c r="H41" i="2"/>
  <c r="G41" i="2"/>
  <c r="H39" i="2"/>
  <c r="G39" i="2"/>
  <c r="F38" i="2"/>
  <c r="H38" i="2" s="1"/>
  <c r="E38" i="2"/>
  <c r="F36" i="2"/>
  <c r="E36" i="2"/>
  <c r="D36" i="2"/>
  <c r="F33" i="2"/>
  <c r="H32" i="2"/>
  <c r="G32" i="2"/>
  <c r="E31" i="2"/>
  <c r="H31" i="2" s="1"/>
  <c r="D31" i="2"/>
  <c r="G31" i="2" s="1"/>
  <c r="F30" i="2"/>
  <c r="H30" i="2" s="1"/>
  <c r="E30" i="2"/>
  <c r="D30" i="2"/>
  <c r="G30" i="2" s="1"/>
  <c r="H26" i="2"/>
  <c r="G26" i="2"/>
  <c r="F25" i="2"/>
  <c r="F24" i="2" s="1"/>
  <c r="G24" i="2" s="1"/>
  <c r="E25" i="2"/>
  <c r="E24" i="2" s="1"/>
  <c r="D25" i="2"/>
  <c r="D24" i="2" s="1"/>
  <c r="H23" i="2"/>
  <c r="G23" i="2"/>
  <c r="F22" i="2"/>
  <c r="H22" i="2" s="1"/>
  <c r="D21" i="2"/>
  <c r="H20" i="2"/>
  <c r="D20" i="2"/>
  <c r="G20" i="2" s="1"/>
  <c r="H19" i="2"/>
  <c r="G19" i="2"/>
  <c r="F18" i="2"/>
  <c r="H18" i="2" s="1"/>
  <c r="H17" i="2"/>
  <c r="G17" i="2"/>
  <c r="F16" i="2"/>
  <c r="H16" i="2" s="1"/>
  <c r="D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F7" i="2"/>
  <c r="H7" i="2" s="1"/>
  <c r="D7" i="2"/>
  <c r="G38" i="2" l="1"/>
  <c r="D35" i="2"/>
  <c r="D18" i="2"/>
  <c r="D6" i="2" s="1"/>
  <c r="D64" i="2" s="1"/>
  <c r="F35" i="2"/>
  <c r="H35" i="2" s="1"/>
  <c r="G44" i="2"/>
  <c r="F59" i="2"/>
  <c r="G59" i="2" s="1"/>
  <c r="E35" i="2"/>
  <c r="E6" i="2" s="1"/>
  <c r="E64" i="2" s="1"/>
  <c r="H25" i="2"/>
  <c r="H46" i="2"/>
  <c r="G55" i="2"/>
  <c r="H24" i="2"/>
  <c r="G25" i="2"/>
  <c r="G46" i="2"/>
  <c r="G53" i="2"/>
  <c r="H59" i="2"/>
  <c r="G60" i="2"/>
  <c r="G7" i="2"/>
  <c r="G16" i="2"/>
  <c r="G18" i="2"/>
  <c r="F21" i="2"/>
  <c r="G22" i="2"/>
  <c r="G35" i="2" l="1"/>
  <c r="G21" i="2"/>
  <c r="F6" i="2"/>
  <c r="H21" i="2"/>
  <c r="H6" i="2" l="1"/>
  <c r="G6" i="2"/>
  <c r="F64" i="2"/>
  <c r="H64" i="2" l="1"/>
  <c r="G64" i="2"/>
</calcChain>
</file>

<file path=xl/sharedStrings.xml><?xml version="1.0" encoding="utf-8"?>
<sst xmlns="http://schemas.openxmlformats.org/spreadsheetml/2006/main" count="662" uniqueCount="287">
  <si>
    <t>_________________</t>
  </si>
  <si>
    <t>Иные межбюджетные трансферты</t>
  </si>
  <si>
    <t>Межбюджетные трансферты</t>
  </si>
  <si>
    <t/>
  </si>
  <si>
    <t>99.0.00.00000</t>
  </si>
  <si>
    <t>Непрограммные направления областного бюджета</t>
  </si>
  <si>
    <t>112</t>
  </si>
  <si>
    <t>Иные выплаты персоналу учреждений, за исключением фонда оплаты труда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</si>
  <si>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</si>
  <si>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</si>
  <si>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Охрана семьи и детства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</si>
  <si>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</si>
  <si>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</si>
  <si>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</si>
  <si>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</si>
  <si>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</t>
  </si>
  <si>
    <t>852</t>
  </si>
  <si>
    <t>99.0.00.00590</t>
  </si>
  <si>
    <t>Уплата прочих налогов, сборов</t>
  </si>
  <si>
    <t>Уплата налогов, сборов и иных платежей</t>
  </si>
  <si>
    <t>Иные бюджетные ассигнования</t>
  </si>
  <si>
    <t>244</t>
  </si>
  <si>
    <t>Прочая закупка товаров, работ и услуг</t>
  </si>
  <si>
    <t>242</t>
  </si>
  <si>
    <t>Закупка товаров, работ, услуг в сфере информационно-коммуникационных технологий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</si>
  <si>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</si>
  <si>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</si>
  <si>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</si>
  <si>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</si>
  <si>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</si>
  <si>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</si>
  <si>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Финансовое обеспечение деятельности (оказания услуг) государственных учреждений</t>
  </si>
  <si>
    <t>853</t>
  </si>
  <si>
    <t>Уплата иных платежей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</si>
  <si>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</si>
  <si>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</si>
  <si>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241</t>
  </si>
  <si>
    <t>Научно-исследовательские, опытно-конструкторские и технологические работы</t>
  </si>
  <si>
    <t>НАЦИОНАЛЬНАЯ ЭКОНОМИКА</t>
  </si>
  <si>
    <t>851</t>
  </si>
  <si>
    <t>Уплата налога на имущество организаций и земельного налога</t>
  </si>
  <si>
    <t>831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</si>
  <si>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</si>
  <si>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</si>
  <si>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</si>
  <si>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</si>
  <si>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Социальные выплаты гражданам, кроме публичных нормативных социальных выплат</t>
  </si>
  <si>
    <t>247</t>
  </si>
  <si>
    <t>Закупка энергетических ресурсов</t>
  </si>
  <si>
    <t>243</t>
  </si>
  <si>
    <t>Закупка товаров, работ, услуг в целях капитального ремонта государственного (муниципального) имущества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</si>
  <si>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</si>
  <si>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</si>
  <si>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Субсидии бюджетным учреждениям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</si>
  <si>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</si>
  <si>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</si>
  <si>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</si>
  <si>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22.0.04.03250</t>
  </si>
  <si>
    <t>22.0.04.00000</t>
  </si>
  <si>
    <t>Основное мероприятие "Создание и обеспечение функционирования компонентов обеспечения транспортной безопасности"</t>
  </si>
  <si>
    <t>04.0.12.00000</t>
  </si>
  <si>
    <t>Основное мероприятие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</si>
  <si>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04.0.00.00000</t>
  </si>
  <si>
    <t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</si>
  <si>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03.0.00.00000</t>
  </si>
  <si>
    <t>Государственная программа Новосибирской области "Управление финансами в Новосибирской области"</t>
  </si>
  <si>
    <t>03.0.01.27880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</si>
  <si>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</si>
  <si>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</si>
  <si>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</si>
  <si>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03.0.01.00000</t>
  </si>
  <si>
    <t>Основное мероприятие "Управление государственным долгом Новосибирской области"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</si>
  <si>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</si>
  <si>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</si>
  <si>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Финансовое обеспечение деятельности (оказание услуг) государственных учреждений</t>
  </si>
  <si>
    <t>Министерство финансов и налоговой политики Новосибирской области</t>
  </si>
  <si>
    <t>22.0.04.00590</t>
  </si>
  <si>
    <t>99.0.00.70320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</si>
  <si>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</si>
  <si>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99.0.00.01060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</si>
  <si>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</si>
  <si>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</si>
  <si>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</si>
  <si>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</si>
  <si>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Финансовое обеспечение деятельности по управлению дорожным хозяйством</t>
  </si>
  <si>
    <t>61.0.R2.54180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</si>
  <si>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</si>
  <si>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61.0.R2.00000</t>
  </si>
  <si>
    <t>Региональный проект Новосибирской области "Общесистемные меры развития дорожного хозяйства (Новосибирская область)"</t>
  </si>
  <si>
    <t>61.0.R1.53933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</si>
  <si>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</si>
  <si>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61.0.R1.53932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</si>
  <si>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</si>
  <si>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61.0.R1.53931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</si>
  <si>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(капитальные вложения в объекты государственной собственности)</t>
  </si>
  <si>
    <t>61.0.R1.00000</t>
  </si>
  <si>
    <t>Региональный проект Новосибирской области "Региональная и местная дорожная сеть (Новосибирская область)"</t>
  </si>
  <si>
    <t>61.0.05.02830</t>
  </si>
  <si>
    <t>Технический надзор за состоянием автомобильных дорог и тротуаров после ремонта</t>
  </si>
  <si>
    <t>61.0.05.00000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</si>
  <si>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</si>
  <si>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61.0.04.70760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</si>
  <si>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</si>
  <si>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61.0.04.5390F</t>
  </si>
  <si>
    <t>Финансовое обеспечение дорожной деятельности за счет средств резервного фонда Правительства Российской Федерации</t>
  </si>
  <si>
    <t>61.0.04.00000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</si>
  <si>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</si>
  <si>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61.0.03.5390F</t>
  </si>
  <si>
    <t>61.0.03.02810</t>
  </si>
  <si>
    <t>Обеспечение сохранности и восстановления автомобильных дорог регионального и межмуниципального значения и искусственных сооружений на них</t>
  </si>
  <si>
    <t>61.0.03.00000</t>
  </si>
  <si>
    <t>Основное мероприятие "Капитальный ремонт, ремонт, содержание, иные мероприятия в отношении автомобильных дорог регионального и межмуниципального значения и искусственных сооружений на них"</t>
  </si>
  <si>
    <t>415</t>
  </si>
  <si>
    <t>61.0.02.5390F</t>
  </si>
  <si>
    <t>Бюджетные инвестиции в соответствии с концессионными соглашениями</t>
  </si>
  <si>
    <t>Капитальные вложения по строительству мостового перехода через р. Обь в створе ул. Ипподромской города Новосибирска на условиях государственно-частного партнерства за счет средств резервного фонда Правительства Российской Федерации</t>
  </si>
  <si>
    <t>61.0.02.53901</t>
  </si>
  <si>
    <t>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</t>
  </si>
  <si>
    <t>61.0.02.00000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</si>
  <si>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основе"</t>
  </si>
  <si>
    <t>61.0.01.02770</t>
  </si>
  <si>
    <t>Строительство и реконструкция объектов государственной собственности, относящихся к автомобильным дорогам регионального и межмуниципального значения и искусственным сооружениям на них</t>
  </si>
  <si>
    <t>61.0.01.00000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</si>
  <si>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</si>
  <si>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</si>
  <si>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</si>
  <si>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31.0.R3.02612</t>
  </si>
  <si>
    <t>Проведение профилактических мероприятий в области безопасности дорожного движения (производство и размещение телепрограмм, видео-, аудиороликов, разработка и размещение стендов наружной рекламы, полиграфической продукции по безопасности дорожного движения и профилактике дорожно-транспортных происшествий)</t>
  </si>
  <si>
    <t>31.0.R3.02611</t>
  </si>
  <si>
    <t>Проведение профилактических мероприятий в области безопасности дорожного движения (проведение массовых мероприятий с несовершеннолетними по профилактике дорожно-транспортных происшествий)</t>
  </si>
  <si>
    <t>31.0.R3.00000</t>
  </si>
  <si>
    <t>Региональный проект "Безопасность дорожного движения (Новосибирская область)"</t>
  </si>
  <si>
    <t>31.0.R2.06360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</si>
  <si>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</si>
  <si>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31.0.R2.00000</t>
  </si>
  <si>
    <t>Региональный проект "Общесистемные меры развития дорожного хозяйства (Новосибирская область)"</t>
  </si>
  <si>
    <t>31.0.03.02630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</si>
  <si>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</si>
  <si>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31.0.03.00000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</si>
  <si>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</si>
  <si>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31.0.02.02620</t>
  </si>
  <si>
    <t>Проведение профилактических мероприятий в области безопасности дорожного движения с участниками дорожного движения</t>
  </si>
  <si>
    <t>31.0.02.00000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</si>
  <si>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</si>
  <si>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</si>
  <si>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</si>
  <si>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22.0.R2.03240</t>
  </si>
  <si>
    <t>Размещение стационарных камер фотовидеофиксации нарушений правил дорожного движения на автомобильных дорогах общего пользования на территории Новосибирской области</t>
  </si>
  <si>
    <t>22.0.R2.00000</t>
  </si>
  <si>
    <t>04.0.12.70420</t>
  </si>
  <si>
    <t>Строительство светофорных объектов со звуковым сигнальным сопровождением</t>
  </si>
  <si>
    <t>Дорожное хозяйство (дорожные фонды)</t>
  </si>
  <si>
    <t>Министерство транспорта и дорожного хозяйства Новосибирской области</t>
  </si>
  <si>
    <t>61.0.07.02780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</si>
  <si>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</si>
  <si>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61.0.07.00000</t>
  </si>
  <si>
    <t>Основное мероприятие "Строительство объектов дорожной инфраструктуры для многофункциональной ледовой арены по улице Немировича Данченко в г. Новосибирске"</t>
  </si>
  <si>
    <t>Министерство строительства Новосибирской области</t>
  </si>
  <si>
    <t>Уточненная сводная бюджетная роспись на 2021 год</t>
  </si>
  <si>
    <t>ВР</t>
  </si>
  <si>
    <t>ЦСР</t>
  </si>
  <si>
    <t>ПР</t>
  </si>
  <si>
    <t>Рз</t>
  </si>
  <si>
    <t>ГлРсп</t>
  </si>
  <si>
    <t>Наименование</t>
  </si>
  <si>
    <t>тыс.рублей</t>
  </si>
  <si>
    <t>Утверждено Законом Новосибирской области от 25.12.2020 N 45-ОЗ
"Об областном бюджете Новосибирской области на 2021 год и плановый период 2022 и 2023 годов"</t>
  </si>
  <si>
    <t>Кассовое исполнение за  2021 год</t>
  </si>
  <si>
    <t>% исполнения к утвержденному плану</t>
  </si>
  <si>
    <t>% исполнения к уточненной сводной бюджетной росписи</t>
  </si>
  <si>
    <t>тыс. рублей</t>
  </si>
  <si>
    <t>Код дохода</t>
  </si>
  <si>
    <t>Наименование кода дохода</t>
  </si>
  <si>
    <t>Уточненный кассовый план на 2021 год</t>
  </si>
  <si>
    <t>Кассовое исполнение за 2021 год</t>
  </si>
  <si>
    <t xml:space="preserve">% исполнения к  утвержденному кассовому плану </t>
  </si>
  <si>
    <t xml:space="preserve">% исполнения к уточненному кассовому плану </t>
  </si>
  <si>
    <t>000 1 00 00000 00 0000 000</t>
  </si>
  <si>
    <t>Налоговые и неналоговые доходы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</si>
  <si>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</si>
  <si>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</si>
  <si>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</si>
  <si>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</si>
  <si>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100  1 03 02232 01 0000 110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</si>
  <si>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
реализации национального проекта "Безопасные и качественные автомобильные дороги")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</si>
  <si>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</si>
  <si>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</si>
  <si>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100 1 03 02242 01 0000 100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</si>
  <si>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</si>
  <si>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</si>
  <si>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100 1 03 02252 01 0000 100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</si>
  <si>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
реализации национального проекта "Безопасные и качественные автомобильные дороги")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</si>
  <si>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</si>
  <si>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</si>
  <si>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100 1 03 02262 01 0000 100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</si>
  <si>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</si>
  <si>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</si>
  <si>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</si>
  <si>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</si>
  <si>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</t>
  </si>
  <si>
    <t xml:space="preserve">000 1 06 04000 02 0000 110 </t>
  </si>
  <si>
    <t>Транспортный налог</t>
  </si>
  <si>
    <t>182 1 06 04011 02 0000 110</t>
  </si>
  <si>
    <t xml:space="preserve">Транспортный налог с организаций
</t>
  </si>
  <si>
    <t xml:space="preserve">182 1 06 04012 02 0000 110 </t>
  </si>
  <si>
    <t>Транспортный налог с физических лиц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</si>
  <si>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</si>
  <si>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</si>
  <si>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</si>
  <si>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</si>
  <si>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176 1 08 07172 01 0000 110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</si>
  <si>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осуществляющие перевозки опасных, тяжеловесных и (или) крупногабаритных грузов, зачисляемая в бюджеты субъектов Российской Федерации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</si>
  <si>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</si>
  <si>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</si>
  <si>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</si>
  <si>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</si>
  <si>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176 1 11 05100 02 0000 120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</si>
  <si>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</si>
  <si>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</si>
  <si>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</si>
  <si>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</si>
  <si>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176 1 11 09032 02 0000 120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</si>
  <si>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</si>
  <si>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000 1 13 01000 00 0000 130</t>
  </si>
  <si>
    <t>Доходы от оказания платных услуг (работ)</t>
  </si>
  <si>
    <t>000 1 13 01500 00 0000 130</t>
  </si>
  <si>
    <t>Плата за оказание услуг по присоединению объектов дорожного сервиса к автомобильным дорогам общего пользования</t>
  </si>
  <si>
    <t>176 113 01520 02 0000 130</t>
  </si>
  <si>
    <t>Плата за оказание услуг по присвоению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</si>
  <si>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000 1 13 01990 00 0000 130</t>
  </si>
  <si>
    <t>Прочие доходы от оказания платных услуг (работ)</t>
  </si>
  <si>
    <t>176 1 13 01992 02 0000 130</t>
  </si>
  <si>
    <t>Прочие доходы от оказания платных услуг (работ) получателями средств бюджетов субъектов Российской Федерации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</si>
  <si>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</si>
  <si>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</si>
  <si>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</si>
  <si>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</si>
  <si>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176 1 16 01112 01 0000 140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</si>
  <si>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</si>
  <si>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</si>
  <si>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</si>
  <si>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106 1 16 01121 01 0000 140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</si>
  <si>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</si>
  <si>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180 1 16 01121 01 0000 140</t>
  </si>
  <si>
    <t>187  1 16 01121 01 0000 140</t>
  </si>
  <si>
    <t>188 1 16 01121 01 0000 140</t>
  </si>
  <si>
    <t>176  1 16 01122 01 0000 140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</si>
  <si>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</si>
  <si>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023 1 16 01123 01 0000 140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</si>
  <si>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</si>
  <si>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188 1 16 01123 01 0000 140</t>
  </si>
  <si>
    <t>000 1 16 10122 01 0000 140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</si>
  <si>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</si>
  <si>
    <t>106 1 16 10122 01 0002 140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</si>
  <si>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 (доходы, направляемые на формирование дорожного фонда субъекта Российской Федерации)</t>
  </si>
  <si>
    <t>176 1 16 10122 01 0002 140</t>
  </si>
  <si>
    <t>187 1 16 10122 01 0002 140</t>
  </si>
  <si>
    <r>
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  </r>
    <r>
      <rPr>
        <sz val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(доходы, направляемые на формирование дорожного фонда субъекта Российской Федерации)</t>
    </r>
  </si>
  <si>
    <t>188 1 16 10122 01 0002 140</t>
  </si>
  <si>
    <t>000 1 16 11060 01 0000 140</t>
  </si>
  <si>
    <t>Платежи, уплачиваемые в целях возмещения вреда, причиняемого автомобильным дорогам</t>
  </si>
  <si>
    <t>176 1 16 11063 01 0000 140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</si>
  <si>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</si>
  <si>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000 1 16 07010 02 0000 140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</si>
  <si>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</si>
  <si>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176 1 16 07010 02 0000 140</t>
  </si>
  <si>
    <t>000 1 16 07090 02 0000 140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</si>
  <si>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</si>
  <si>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176 1 16 07090 02 0000 140</t>
  </si>
  <si>
    <t>000 1 17 05020 02 0000 180</t>
  </si>
  <si>
    <t>Прочие неналоговые доходы бюджетов субъектов Российской Федерации</t>
  </si>
  <si>
    <t>176 1 17 05020 02 0000 180</t>
  </si>
  <si>
    <t>000 2 00 00000 00 0000 000</t>
  </si>
  <si>
    <t>Безвозмездные поступления</t>
  </si>
  <si>
    <t>000 2 02 40000 00 0000 150</t>
  </si>
  <si>
    <t xml:space="preserve">176 2 02 45390 02 0000 150 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</si>
  <si>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</si>
  <si>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 xml:space="preserve">176 2 02 45393 02 0000 150 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</si>
  <si>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</si>
  <si>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176 2 02 45418 02 0000 150</t>
  </si>
  <si>
    <t>Межбюджетные трансферты, передаваемые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</si>
  <si>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ВСЕГО ДОХОДОВ</t>
  </si>
  <si>
    <t>Исполнение расходов  дорожного фонда Новосибирской области в структуре кодов бюджетной классификаци за  2021 год</t>
  </si>
  <si>
    <t>Исполнение доходов дорожного фонда Новосибирской области в структуре кодов бюджетной классификации  за 2021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</si>
  <si>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</si>
  <si>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__________________________________</t>
  </si>
  <si>
    <t>Итого расходов ДФ НСО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</si>
</sst>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;[Red]\-#,##0.0;0.0"/>
    <numFmt numFmtId="165" formatCode="#,##0.00;[Red]\-#,##0.00;0.00"/>
    <numFmt numFmtId="166" formatCode="0.0%"/>
    <numFmt numFmtId="167" formatCode="000"/>
    <numFmt numFmtId="168" formatCode="00;;&quot;&quot;"/>
    <numFmt numFmtId="169" formatCode="000;;&quot;&quot;"/>
    <numFmt numFmtId="170" formatCode="0000000;;&quot;&quot;"/>
    <numFmt numFmtId="171" formatCode="0000;;&quot;&quot;"/>
    <numFmt numFmtId="172" formatCode="#,##0.0_ ;[Red]\-#,##0.0\ "/>
    <numFmt numFmtId="173" formatCode="0\ 00\ 00000\ 00\ 0000\ 000"/>
  </numFmts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5" fillId="0" borderId="0"/>
    <xf numFmtId="0" fontId="5" fillId="0" borderId="0"/>
    <xf numFmtId="0" fontId="1" fillId="0" borderId="0"/>
    <xf numFmtId="4" fontId="6" fillId="0" borderId="2">
      <alignment horizontal="right" shrinkToFit="1"/>
    </xf>
    <xf numFmtId="9" fontId="8" fillId="0" borderId="0" applyFont="0" applyFill="0" applyBorder="0" applyAlignment="0" applyProtection="0"/>
  </cellStyleXfs>
  <cellXfs count="74">
    <xf numFmtId="0" fontId="0" fillId="0" borderId="0" xfId="0"/>
    <xf numFmtId="164" fontId="2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 applyProtection="1">
      <alignment vertical="center" wrapText="1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2" fillId="0" borderId="1" xfId="0" applyNumberFormat="1" applyFont="1" applyFill="1" applyBorder="1" applyAlignment="1" applyProtection="1">
      <alignment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Font="1" applyFill="1" applyAlignment="1" applyProtection="1">
      <alignment horizontal="centerContinuous"/>
      <protection hidden="1"/>
    </xf>
    <xf numFmtId="165" fontId="0" fillId="0" borderId="0" xfId="0" applyNumberFormat="1" applyFont="1" applyFill="1" applyAlignment="1" applyProtection="1">
      <alignment horizontal="centerContinuous" vertical="top"/>
      <protection hidden="1"/>
    </xf>
    <xf numFmtId="169" fontId="0" fillId="0" borderId="0" xfId="0" applyNumberFormat="1" applyFont="1" applyFill="1" applyAlignment="1" applyProtection="1">
      <alignment horizontal="centerContinuous" vertical="top"/>
      <protection hidden="1"/>
    </xf>
    <xf numFmtId="170" fontId="0" fillId="0" borderId="0" xfId="0" applyNumberFormat="1" applyFont="1" applyFill="1" applyAlignment="1" applyProtection="1">
      <alignment horizontal="centerContinuous" vertical="top"/>
      <protection hidden="1"/>
    </xf>
    <xf numFmtId="171" fontId="0" fillId="0" borderId="0" xfId="0" applyNumberFormat="1" applyFont="1" applyFill="1" applyAlignment="1" applyProtection="1">
      <alignment horizontal="centerContinuous" vertical="top"/>
      <protection hidden="1"/>
    </xf>
    <xf numFmtId="167" fontId="0" fillId="0" borderId="0" xfId="0" applyNumberFormat="1" applyFont="1" applyFill="1" applyAlignment="1" applyProtection="1">
      <alignment horizontal="centerContinuous" vertical="top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/>
    <xf numFmtId="0" fontId="7" fillId="0" borderId="0" xfId="0" applyNumberFormat="1" applyFont="1" applyFill="1" applyAlignment="1" applyProtection="1">
      <alignment horizontal="right" wrapText="1"/>
      <protection hidden="1"/>
    </xf>
    <xf numFmtId="0" fontId="7" fillId="2" borderId="0" xfId="1" applyFont="1" applyFill="1" applyProtection="1">
      <protection hidden="1"/>
    </xf>
    <xf numFmtId="0" fontId="7" fillId="2" borderId="0" xfId="1" applyFont="1" applyFill="1"/>
    <xf numFmtId="0" fontId="9" fillId="2" borderId="0" xfId="1" applyNumberFormat="1" applyFont="1" applyFill="1" applyAlignment="1" applyProtection="1">
      <alignment horizontal="centerContinuous" vertical="top" wrapText="1"/>
      <protection hidden="1"/>
    </xf>
    <xf numFmtId="0" fontId="7" fillId="2" borderId="0" xfId="1" applyNumberFormat="1" applyFont="1" applyFill="1" applyAlignment="1" applyProtection="1">
      <alignment vertical="top"/>
      <protection hidden="1"/>
    </xf>
    <xf numFmtId="172" fontId="7" fillId="2" borderId="0" xfId="1" applyNumberFormat="1" applyFont="1" applyFill="1" applyAlignment="1" applyProtection="1">
      <alignment vertical="top"/>
      <protection hidden="1"/>
    </xf>
    <xf numFmtId="0" fontId="7" fillId="2" borderId="0" xfId="1" applyNumberFormat="1" applyFont="1" applyFill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172" fontId="7" fillId="2" borderId="0" xfId="1" applyNumberFormat="1" applyFont="1" applyFill="1"/>
    <xf numFmtId="173" fontId="7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164" fontId="7" fillId="2" borderId="1" xfId="1" applyNumberFormat="1" applyFont="1" applyFill="1" applyBorder="1" applyAlignment="1" applyProtection="1">
      <alignment horizontal="right" vertical="center"/>
      <protection hidden="1"/>
    </xf>
    <xf numFmtId="173" fontId="9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2" borderId="1" xfId="1" applyNumberFormat="1" applyFont="1" applyFill="1" applyBorder="1" applyAlignment="1" applyProtection="1">
      <alignment horizontal="right" vertical="center"/>
      <protection hidden="1"/>
    </xf>
    <xf numFmtId="0" fontId="9" fillId="2" borderId="0" xfId="1" applyFont="1" applyFill="1"/>
    <xf numFmtId="172" fontId="9" fillId="2" borderId="0" xfId="1" applyNumberFormat="1" applyFont="1" applyFill="1"/>
    <xf numFmtId="0" fontId="2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2" applyNumberFormat="1" applyFont="1" applyFill="1" applyBorder="1" applyAlignment="1" applyProtection="1">
      <alignment vertical="center" wrapText="1"/>
      <protection hidden="1"/>
    </xf>
    <xf numFmtId="173" fontId="9" fillId="2" borderId="1" xfId="1" applyNumberFormat="1" applyFont="1" applyFill="1" applyBorder="1" applyAlignment="1" applyProtection="1">
      <alignment horizontal="center" vertical="top"/>
      <protection hidden="1"/>
    </xf>
    <xf numFmtId="173" fontId="7" fillId="2" borderId="1" xfId="2" applyNumberFormat="1" applyFont="1" applyFill="1" applyBorder="1" applyAlignment="1" applyProtection="1">
      <alignment horizontal="center" vertical="top"/>
      <protection hidden="1"/>
    </xf>
    <xf numFmtId="0" fontId="7" fillId="2" borderId="1" xfId="2" applyNumberFormat="1" applyFont="1" applyFill="1" applyBorder="1" applyAlignment="1" applyProtection="1">
      <alignment horizontal="left" vertical="top" wrapText="1"/>
      <protection hidden="1"/>
    </xf>
    <xf numFmtId="173" fontId="7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protection hidden="1"/>
    </xf>
    <xf numFmtId="164" fontId="9" fillId="2" borderId="1" xfId="1" applyNumberFormat="1" applyFont="1" applyFill="1" applyBorder="1" applyAlignment="1" applyProtection="1">
      <protection hidden="1"/>
    </xf>
    <xf numFmtId="0" fontId="7" fillId="2" borderId="0" xfId="1" applyNumberFormat="1" applyFont="1" applyFill="1" applyAlignment="1" applyProtection="1">
      <protection hidden="1"/>
    </xf>
    <xf numFmtId="164" fontId="7" fillId="2" borderId="0" xfId="1" applyNumberFormat="1" applyFont="1" applyFill="1" applyAlignment="1" applyProtection="1">
      <protection hidden="1"/>
    </xf>
    <xf numFmtId="166" fontId="9" fillId="2" borderId="1" xfId="1" applyNumberFormat="1" applyFont="1" applyFill="1" applyBorder="1" applyAlignment="1" applyProtection="1">
      <alignment vertical="center" wrapText="1"/>
      <protection hidden="1"/>
    </xf>
    <xf numFmtId="0" fontId="4" fillId="0" borderId="4" xfId="0" applyNumberFormat="1" applyFont="1" applyFill="1" applyBorder="1" applyAlignment="1" applyProtection="1">
      <alignment vertical="center" wrapText="1"/>
      <protection hidden="1"/>
    </xf>
    <xf numFmtId="169" fontId="4" fillId="0" borderId="4" xfId="0" applyNumberFormat="1" applyFont="1" applyFill="1" applyBorder="1" applyAlignment="1" applyProtection="1">
      <alignment horizontal="center" vertical="center"/>
      <protection hidden="1"/>
    </xf>
    <xf numFmtId="168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167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4" fillId="0" borderId="4" xfId="0" applyNumberFormat="1" applyFont="1" applyFill="1" applyBorder="1" applyAlignment="1" applyProtection="1">
      <alignment vertical="center"/>
      <protection hidden="1"/>
    </xf>
    <xf numFmtId="166" fontId="4" fillId="0" borderId="4" xfId="0" applyNumberFormat="1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2" fillId="0" borderId="4" xfId="0" applyNumberFormat="1" applyFont="1" applyFill="1" applyBorder="1" applyAlignment="1" applyProtection="1">
      <alignment vertical="center" wrapText="1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4" fontId="2" fillId="0" borderId="4" xfId="0" applyNumberFormat="1" applyFont="1" applyFill="1" applyBorder="1" applyAlignment="1" applyProtection="1">
      <alignment vertical="center"/>
      <protection hidden="1"/>
    </xf>
    <xf numFmtId="166" fontId="2" fillId="0" borderId="4" xfId="0" applyNumberFormat="1" applyFont="1" applyFill="1" applyBorder="1" applyAlignment="1" applyProtection="1">
      <alignment vertical="center"/>
      <protection hidden="1"/>
    </xf>
    <xf numFmtId="0" fontId="11" fillId="0" borderId="1" xfId="0" applyNumberFormat="1" applyFont="1" applyFill="1" applyBorder="1" applyAlignment="1" applyProtection="1">
      <alignment horizontal="left" vertical="center"/>
      <protection hidden="1"/>
    </xf>
    <xf numFmtId="0" fontId="11" fillId="0" borderId="1" xfId="0" applyNumberFormat="1" applyFont="1" applyFill="1" applyBorder="1" applyAlignment="1" applyProtection="1">
      <alignment horizontal="right" vertical="center"/>
      <protection hidden="1"/>
    </xf>
    <xf numFmtId="0" fontId="11" fillId="0" borderId="4" xfId="0" applyNumberFormat="1" applyFont="1" applyFill="1" applyBorder="1" applyAlignment="1" applyProtection="1">
      <alignment horizontal="right" vertical="center"/>
      <protection hidden="1"/>
    </xf>
    <xf numFmtId="0" fontId="11" fillId="0" borderId="3" xfId="0" applyNumberFormat="1" applyFont="1" applyFill="1" applyBorder="1" applyAlignment="1" applyProtection="1">
      <alignment horizontal="right" vertical="center"/>
      <protection hidden="1"/>
    </xf>
    <xf numFmtId="164" fontId="11" fillId="0" borderId="1" xfId="0" applyNumberFormat="1" applyFont="1" applyFill="1" applyBorder="1" applyAlignment="1" applyProtection="1">
      <alignment horizontal="right" vertical="center"/>
      <protection hidden="1"/>
    </xf>
    <xf numFmtId="166" fontId="11" fillId="0" borderId="1" xfId="5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ill="1" applyProtection="1">
      <protection hidden="1"/>
    </xf>
    <xf numFmtId="0" fontId="1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7" fillId="2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xl48" xfId="4"/>
    <cellStyle name="Обычный" xfId="0" builtinId="0"/>
    <cellStyle name="Обычный 2" xfId="1"/>
    <cellStyle name="Обычный 2 2" xfId="2"/>
    <cellStyle name="Обычный 3" xfId="3"/>
    <cellStyle name="Процентный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75"/>
  <sheetViews>
    <sheetView zoomScaleNormal="100" workbookViewId="0">
      <selection activeCell="H4" sqref="H4"/>
    </sheetView>
  </sheetViews>
  <sheetFormatPr defaultColWidth="9.140625" defaultRowHeight="15" x14ac:dyDescent="0.25"/>
  <cols>
    <col min="1" max="1" width="2.140625" style="21" customWidth="1"/>
    <col min="2" max="2" width="28.42578125" style="21" customWidth="1"/>
    <col min="3" max="3" width="77.85546875" style="21" customWidth="1"/>
    <col min="4" max="4" width="24.140625" style="21" customWidth="1"/>
    <col min="5" max="8" width="19.140625" style="21" customWidth="1"/>
    <col min="9" max="9" width="9.140625" style="21" customWidth="1"/>
    <col min="10" max="10" width="16.7109375" style="21" customWidth="1"/>
    <col min="11" max="239" width="9.140625" style="21" customWidth="1"/>
    <col min="240" max="16384" width="9.140625" style="21"/>
  </cols>
  <sheetData>
    <row r="1" spans="2:9" ht="12.75" customHeight="1" x14ac:dyDescent="0.25">
      <c r="B1" s="20"/>
      <c r="C1" s="20"/>
      <c r="D1" s="20"/>
      <c r="E1" s="20"/>
      <c r="F1" s="20"/>
      <c r="G1" s="20"/>
      <c r="H1" s="20"/>
    </row>
    <row r="2" spans="2:9" ht="18.75" x14ac:dyDescent="0.25">
      <c r="B2" s="71" t="s">
        <v>283</v>
      </c>
      <c r="C2" s="71"/>
      <c r="D2" s="71"/>
      <c r="E2" s="71"/>
      <c r="F2" s="71"/>
      <c r="G2" s="71"/>
      <c r="H2" s="71"/>
    </row>
    <row r="3" spans="2:9" ht="12.75" customHeight="1" x14ac:dyDescent="0.25">
      <c r="B3" s="22"/>
      <c r="C3" s="22"/>
      <c r="D3" s="22"/>
      <c r="E3" s="22"/>
      <c r="F3" s="22"/>
      <c r="G3" s="22"/>
      <c r="H3" s="22"/>
    </row>
    <row r="4" spans="2:9" x14ac:dyDescent="0.25">
      <c r="B4" s="23"/>
      <c r="C4" s="23"/>
      <c r="D4" s="23"/>
      <c r="E4" s="24"/>
      <c r="F4" s="25"/>
      <c r="G4" s="23"/>
      <c r="H4" s="25" t="s">
        <v>170</v>
      </c>
    </row>
    <row r="5" spans="2:9" ht="106.5" customHeight="1" x14ac:dyDescent="0.25">
      <c r="B5" s="26" t="s">
        <v>171</v>
      </c>
      <c r="C5" s="26" t="s">
        <v>172</v>
      </c>
      <c r="D5" s="70" t="s">
        <v>166</v>
      </c>
      <c r="E5" s="26" t="s">
        <v>173</v>
      </c>
      <c r="F5" s="26" t="s">
        <v>174</v>
      </c>
      <c r="G5" s="26" t="s">
        <v>175</v>
      </c>
      <c r="H5" s="26" t="s">
        <v>176</v>
      </c>
    </row>
    <row r="6" spans="2:9" ht="27.75" customHeight="1" x14ac:dyDescent="0.25">
      <c r="B6" s="26" t="s">
        <v>177</v>
      </c>
      <c r="C6" s="27" t="s">
        <v>178</v>
      </c>
      <c r="D6" s="28">
        <f>D7+D16+D18+D21+D24+D27+D30+D33+D35+D57</f>
        <v>13760851.199999997</v>
      </c>
      <c r="E6" s="28">
        <f>E7+E16+E18+E21+E24+E27+E30+E33+E35+E57</f>
        <v>13760851.199999997</v>
      </c>
      <c r="F6" s="28">
        <f>F7+F16+F18+F21+F24+F27+F30+F33+F35+F57</f>
        <v>14390293.799999997</v>
      </c>
      <c r="G6" s="48">
        <f>F6/D6</f>
        <v>1.045741545406726</v>
      </c>
      <c r="H6" s="48">
        <f>F6/E6</f>
        <v>1.045741545406726</v>
      </c>
    </row>
    <row r="7" spans="2:9" ht="34.5" customHeight="1" x14ac:dyDescent="0.25">
      <c r="B7" s="26" t="s">
        <v>179</v>
      </c>
      <c r="C7" s="29" t="s">
        <v>180</v>
      </c>
      <c r="D7" s="28">
        <f>SUM(D8:D15)</f>
        <v>9726261.3999999985</v>
      </c>
      <c r="E7" s="28">
        <v>9726261.3999999985</v>
      </c>
      <c r="F7" s="28">
        <f>SUM(F8:F15)</f>
        <v>9913245.3999999985</v>
      </c>
      <c r="G7" s="48">
        <f t="shared" ref="G7:G64" si="0">F7/D7</f>
        <v>1.0192246529586384</v>
      </c>
      <c r="H7" s="48">
        <f t="shared" ref="H7:H64" si="1">F7/E7</f>
        <v>1.0192246529586384</v>
      </c>
      <c r="I7" s="30"/>
    </row>
    <row r="8" spans="2:9" ht="84" customHeight="1" x14ac:dyDescent="0.25">
      <c r="B8" s="31" t="s">
        <v>181</v>
      </c>
      <c r="C8" s="32" t="s">
        <v>182</v>
      </c>
      <c r="D8" s="33">
        <v>2918389</v>
      </c>
      <c r="E8" s="33">
        <v>2918389</v>
      </c>
      <c r="F8" s="33">
        <v>2990660.2</v>
      </c>
      <c r="G8" s="48">
        <f t="shared" si="0"/>
        <v>1.0247640736036219</v>
      </c>
      <c r="H8" s="48">
        <f t="shared" si="1"/>
        <v>1.0247640736036219</v>
      </c>
      <c r="I8" s="30"/>
    </row>
    <row r="9" spans="2:9" ht="96.75" customHeight="1" x14ac:dyDescent="0.25">
      <c r="B9" s="31" t="s">
        <v>183</v>
      </c>
      <c r="C9" s="32" t="s">
        <v>284</v>
      </c>
      <c r="D9" s="33">
        <v>1547561.1</v>
      </c>
      <c r="E9" s="33">
        <v>1547561.1</v>
      </c>
      <c r="F9" s="33">
        <v>1585884.6</v>
      </c>
      <c r="G9" s="48">
        <f t="shared" si="0"/>
        <v>1.0247638041561009</v>
      </c>
      <c r="H9" s="48">
        <f t="shared" si="1"/>
        <v>1.0247638041561009</v>
      </c>
      <c r="I9" s="30"/>
    </row>
    <row r="10" spans="2:9" ht="99.75" customHeight="1" x14ac:dyDescent="0.25">
      <c r="B10" s="31" t="s">
        <v>185</v>
      </c>
      <c r="C10" s="32" t="s">
        <v>186</v>
      </c>
      <c r="D10" s="33">
        <v>16631.3</v>
      </c>
      <c r="E10" s="33">
        <v>16631.3</v>
      </c>
      <c r="F10" s="33">
        <v>21032.5</v>
      </c>
      <c r="G10" s="48">
        <f t="shared" si="0"/>
        <v>1.2646335523981891</v>
      </c>
      <c r="H10" s="48">
        <f t="shared" si="1"/>
        <v>1.2646335523981891</v>
      </c>
      <c r="I10" s="30"/>
    </row>
    <row r="11" spans="2:9" ht="120" customHeight="1" x14ac:dyDescent="0.25">
      <c r="B11" s="31" t="s">
        <v>187</v>
      </c>
      <c r="C11" s="32" t="s">
        <v>184</v>
      </c>
      <c r="D11" s="33">
        <v>8819.2999999999993</v>
      </c>
      <c r="E11" s="33">
        <v>8819.2999999999993</v>
      </c>
      <c r="F11" s="33">
        <v>11153.1</v>
      </c>
      <c r="G11" s="48">
        <f t="shared" si="0"/>
        <v>1.2646241765219464</v>
      </c>
      <c r="H11" s="48">
        <f t="shared" si="1"/>
        <v>1.2646241765219464</v>
      </c>
      <c r="I11" s="30"/>
    </row>
    <row r="12" spans="2:9" ht="90" x14ac:dyDescent="0.25">
      <c r="B12" s="31" t="s">
        <v>188</v>
      </c>
      <c r="C12" s="32" t="s">
        <v>189</v>
      </c>
      <c r="D12" s="33">
        <v>3838971.1</v>
      </c>
      <c r="E12" s="33">
        <v>3838971.1</v>
      </c>
      <c r="F12" s="33">
        <v>3976355.3</v>
      </c>
      <c r="G12" s="48">
        <f t="shared" si="0"/>
        <v>1.0357867242084733</v>
      </c>
      <c r="H12" s="48">
        <f t="shared" si="1"/>
        <v>1.0357867242084733</v>
      </c>
      <c r="I12" s="30"/>
    </row>
    <row r="13" spans="2:9" ht="122.25" customHeight="1" x14ac:dyDescent="0.25">
      <c r="B13" s="31" t="s">
        <v>190</v>
      </c>
      <c r="C13" s="32" t="s">
        <v>191</v>
      </c>
      <c r="D13" s="33">
        <v>2035726.2</v>
      </c>
      <c r="E13" s="33">
        <v>2035726.2</v>
      </c>
      <c r="F13" s="33">
        <v>2108578</v>
      </c>
      <c r="G13" s="48">
        <f t="shared" si="0"/>
        <v>1.0357866396767896</v>
      </c>
      <c r="H13" s="48">
        <f t="shared" si="1"/>
        <v>1.0357866396767896</v>
      </c>
      <c r="I13" s="30"/>
    </row>
    <row r="14" spans="2:9" ht="78.75" customHeight="1" x14ac:dyDescent="0.25">
      <c r="B14" s="31" t="s">
        <v>192</v>
      </c>
      <c r="C14" s="32" t="s">
        <v>193</v>
      </c>
      <c r="D14" s="33">
        <v>-418117.6</v>
      </c>
      <c r="E14" s="33">
        <v>-418117.6</v>
      </c>
      <c r="F14" s="33">
        <v>-509984.3</v>
      </c>
      <c r="G14" s="48">
        <f t="shared" si="0"/>
        <v>1.2197149797090581</v>
      </c>
      <c r="H14" s="48">
        <f t="shared" si="1"/>
        <v>1.2197149797090581</v>
      </c>
      <c r="I14" s="30"/>
    </row>
    <row r="15" spans="2:9" ht="92.25" customHeight="1" x14ac:dyDescent="0.25">
      <c r="B15" s="31" t="s">
        <v>194</v>
      </c>
      <c r="C15" s="32" t="s">
        <v>195</v>
      </c>
      <c r="D15" s="33">
        <v>-221719</v>
      </c>
      <c r="E15" s="33">
        <v>-221719</v>
      </c>
      <c r="F15" s="33">
        <v>-270434</v>
      </c>
      <c r="G15" s="48">
        <f t="shared" si="0"/>
        <v>1.2197150447187657</v>
      </c>
      <c r="H15" s="48">
        <f t="shared" si="1"/>
        <v>1.2197150447187657</v>
      </c>
      <c r="I15" s="30"/>
    </row>
    <row r="16" spans="2:9" x14ac:dyDescent="0.25">
      <c r="B16" s="34" t="s">
        <v>196</v>
      </c>
      <c r="C16" s="29" t="s">
        <v>197</v>
      </c>
      <c r="D16" s="35">
        <f>D17</f>
        <v>620588.6</v>
      </c>
      <c r="E16" s="35">
        <v>620588.6</v>
      </c>
      <c r="F16" s="35">
        <f>F17</f>
        <v>604514</v>
      </c>
      <c r="G16" s="48">
        <f t="shared" si="0"/>
        <v>0.97409781617000379</v>
      </c>
      <c r="H16" s="48">
        <f t="shared" si="1"/>
        <v>0.97409781617000379</v>
      </c>
      <c r="I16" s="30"/>
    </row>
    <row r="17" spans="2:9" ht="30" x14ac:dyDescent="0.25">
      <c r="B17" s="31" t="s">
        <v>198</v>
      </c>
      <c r="C17" s="32" t="s">
        <v>199</v>
      </c>
      <c r="D17" s="33">
        <v>620588.6</v>
      </c>
      <c r="E17" s="33">
        <v>620588.6</v>
      </c>
      <c r="F17" s="33">
        <v>604514</v>
      </c>
      <c r="G17" s="48">
        <f t="shared" si="0"/>
        <v>0.97409781617000379</v>
      </c>
      <c r="H17" s="48">
        <f t="shared" si="1"/>
        <v>0.97409781617000379</v>
      </c>
      <c r="I17" s="30"/>
    </row>
    <row r="18" spans="2:9" ht="12.75" customHeight="1" x14ac:dyDescent="0.25">
      <c r="B18" s="34" t="s">
        <v>200</v>
      </c>
      <c r="C18" s="29" t="s">
        <v>201</v>
      </c>
      <c r="D18" s="35">
        <f>D20+D19</f>
        <v>2243775</v>
      </c>
      <c r="E18" s="35">
        <v>2243775</v>
      </c>
      <c r="F18" s="35">
        <f>F20+F19</f>
        <v>2138365.2000000002</v>
      </c>
      <c r="G18" s="48">
        <f t="shared" si="0"/>
        <v>0.95302122539024647</v>
      </c>
      <c r="H18" s="48">
        <f t="shared" si="1"/>
        <v>0.95302122539024647</v>
      </c>
      <c r="I18" s="30"/>
    </row>
    <row r="19" spans="2:9" ht="16.5" customHeight="1" x14ac:dyDescent="0.25">
      <c r="B19" s="31" t="s">
        <v>202</v>
      </c>
      <c r="C19" s="32" t="s">
        <v>203</v>
      </c>
      <c r="D19" s="33">
        <v>397480</v>
      </c>
      <c r="E19" s="33">
        <v>397480</v>
      </c>
      <c r="F19" s="33">
        <v>447216.9</v>
      </c>
      <c r="G19" s="48">
        <f t="shared" si="0"/>
        <v>1.1251305726074268</v>
      </c>
      <c r="H19" s="48">
        <f t="shared" si="1"/>
        <v>1.1251305726074268</v>
      </c>
      <c r="I19" s="30"/>
    </row>
    <row r="20" spans="2:9" x14ac:dyDescent="0.25">
      <c r="B20" s="31" t="s">
        <v>204</v>
      </c>
      <c r="C20" s="32" t="s">
        <v>205</v>
      </c>
      <c r="D20" s="33">
        <f>1891307.9-45012.9</f>
        <v>1846295</v>
      </c>
      <c r="E20" s="33">
        <v>1846295</v>
      </c>
      <c r="F20" s="33">
        <v>1691148.3</v>
      </c>
      <c r="G20" s="48">
        <f t="shared" si="0"/>
        <v>0.91596862906523613</v>
      </c>
      <c r="H20" s="48">
        <f t="shared" si="1"/>
        <v>0.91596862906523613</v>
      </c>
      <c r="I20" s="30"/>
    </row>
    <row r="21" spans="2:9" s="36" customFormat="1" ht="28.5" x14ac:dyDescent="0.2">
      <c r="B21" s="34" t="s">
        <v>206</v>
      </c>
      <c r="C21" s="29" t="s">
        <v>207</v>
      </c>
      <c r="D21" s="35">
        <f>D22</f>
        <v>4267.2</v>
      </c>
      <c r="E21" s="35">
        <v>4267.2</v>
      </c>
      <c r="F21" s="35">
        <f>F22</f>
        <v>3989.1</v>
      </c>
      <c r="G21" s="48">
        <f t="shared" si="0"/>
        <v>0.93482845894263222</v>
      </c>
      <c r="H21" s="48">
        <f t="shared" si="1"/>
        <v>0.93482845894263222</v>
      </c>
      <c r="I21" s="37"/>
    </row>
    <row r="22" spans="2:9" ht="45" x14ac:dyDescent="0.25">
      <c r="B22" s="31" t="s">
        <v>208</v>
      </c>
      <c r="C22" s="32" t="s">
        <v>209</v>
      </c>
      <c r="D22" s="33">
        <v>4267.2</v>
      </c>
      <c r="E22" s="33">
        <v>4267.2</v>
      </c>
      <c r="F22" s="33">
        <f>F23</f>
        <v>3989.1</v>
      </c>
      <c r="G22" s="48">
        <f t="shared" si="0"/>
        <v>0.93482845894263222</v>
      </c>
      <c r="H22" s="48">
        <f t="shared" si="1"/>
        <v>0.93482845894263222</v>
      </c>
      <c r="I22" s="30"/>
    </row>
    <row r="23" spans="2:9" ht="75" x14ac:dyDescent="0.25">
      <c r="B23" s="31" t="s">
        <v>210</v>
      </c>
      <c r="C23" s="32" t="s">
        <v>211</v>
      </c>
      <c r="D23" s="33">
        <v>4267.2</v>
      </c>
      <c r="E23" s="33">
        <v>4267.2</v>
      </c>
      <c r="F23" s="33">
        <v>3989.1</v>
      </c>
      <c r="G23" s="48">
        <f t="shared" si="0"/>
        <v>0.93482845894263222</v>
      </c>
      <c r="H23" s="48">
        <f t="shared" si="1"/>
        <v>0.93482845894263222</v>
      </c>
      <c r="I23" s="30"/>
    </row>
    <row r="24" spans="2:9" ht="71.25" x14ac:dyDescent="0.25">
      <c r="B24" s="34" t="s">
        <v>212</v>
      </c>
      <c r="C24" s="29" t="s">
        <v>213</v>
      </c>
      <c r="D24" s="35">
        <f t="shared" ref="D24:F25" si="2">D25</f>
        <v>5.6</v>
      </c>
      <c r="E24" s="35">
        <f t="shared" si="2"/>
        <v>5.6</v>
      </c>
      <c r="F24" s="35">
        <f t="shared" si="2"/>
        <v>138.69999999999999</v>
      </c>
      <c r="G24" s="48">
        <f t="shared" si="0"/>
        <v>24.767857142857142</v>
      </c>
      <c r="H24" s="48">
        <f t="shared" si="1"/>
        <v>24.767857142857142</v>
      </c>
      <c r="I24" s="30"/>
    </row>
    <row r="25" spans="2:9" ht="93.75" customHeight="1" x14ac:dyDescent="0.25">
      <c r="B25" s="31" t="s">
        <v>214</v>
      </c>
      <c r="C25" s="32" t="s">
        <v>215</v>
      </c>
      <c r="D25" s="33">
        <f t="shared" si="2"/>
        <v>5.6</v>
      </c>
      <c r="E25" s="33">
        <f t="shared" si="2"/>
        <v>5.6</v>
      </c>
      <c r="F25" s="33">
        <f t="shared" si="2"/>
        <v>138.69999999999999</v>
      </c>
      <c r="G25" s="48">
        <f t="shared" si="0"/>
        <v>24.767857142857142</v>
      </c>
      <c r="H25" s="48">
        <f t="shared" si="1"/>
        <v>24.767857142857142</v>
      </c>
      <c r="I25" s="30"/>
    </row>
    <row r="26" spans="2:9" ht="80.25" customHeight="1" x14ac:dyDescent="0.25">
      <c r="B26" s="31" t="s">
        <v>216</v>
      </c>
      <c r="C26" s="32" t="s">
        <v>215</v>
      </c>
      <c r="D26" s="33">
        <v>5.6</v>
      </c>
      <c r="E26" s="33">
        <v>5.6</v>
      </c>
      <c r="F26" s="33">
        <v>138.69999999999999</v>
      </c>
      <c r="G26" s="48">
        <f t="shared" si="0"/>
        <v>24.767857142857142</v>
      </c>
      <c r="H26" s="48">
        <f t="shared" si="1"/>
        <v>24.767857142857142</v>
      </c>
      <c r="I26" s="30"/>
    </row>
    <row r="27" spans="2:9" ht="60.75" hidden="1" customHeight="1" x14ac:dyDescent="0.25">
      <c r="B27" s="34" t="s">
        <v>217</v>
      </c>
      <c r="C27" s="29" t="s">
        <v>218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0"/>
    </row>
    <row r="28" spans="2:9" ht="31.5" hidden="1" customHeight="1" x14ac:dyDescent="0.25">
      <c r="B28" s="31" t="s">
        <v>219</v>
      </c>
      <c r="C28" s="32" t="s">
        <v>220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0"/>
    </row>
    <row r="29" spans="2:9" ht="33" hidden="1" customHeight="1" x14ac:dyDescent="0.25">
      <c r="B29" s="31" t="s">
        <v>221</v>
      </c>
      <c r="C29" s="32" t="s">
        <v>222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0"/>
    </row>
    <row r="30" spans="2:9" x14ac:dyDescent="0.25">
      <c r="B30" s="34" t="s">
        <v>223</v>
      </c>
      <c r="C30" s="29" t="s">
        <v>224</v>
      </c>
      <c r="D30" s="35">
        <f>D31</f>
        <v>40.299999999999997</v>
      </c>
      <c r="E30" s="35">
        <f>E31</f>
        <v>40.299999999999997</v>
      </c>
      <c r="F30" s="35">
        <f>F31</f>
        <v>40.299999999999997</v>
      </c>
      <c r="G30" s="48">
        <f t="shared" si="0"/>
        <v>1</v>
      </c>
      <c r="H30" s="48">
        <f t="shared" si="1"/>
        <v>1</v>
      </c>
      <c r="I30" s="30"/>
    </row>
    <row r="31" spans="2:9" ht="33" customHeight="1" x14ac:dyDescent="0.25">
      <c r="B31" s="31" t="s">
        <v>225</v>
      </c>
      <c r="C31" s="32" t="s">
        <v>226</v>
      </c>
      <c r="D31" s="33">
        <f>D32</f>
        <v>40.299999999999997</v>
      </c>
      <c r="E31" s="33">
        <f>E32</f>
        <v>40.299999999999997</v>
      </c>
      <c r="F31" s="33">
        <v>40.299999999999997</v>
      </c>
      <c r="G31" s="48">
        <f t="shared" si="0"/>
        <v>1</v>
      </c>
      <c r="H31" s="48">
        <f t="shared" si="1"/>
        <v>1</v>
      </c>
      <c r="I31" s="30"/>
    </row>
    <row r="32" spans="2:9" ht="44.25" customHeight="1" x14ac:dyDescent="0.25">
      <c r="B32" s="31" t="s">
        <v>227</v>
      </c>
      <c r="C32" s="32" t="s">
        <v>228</v>
      </c>
      <c r="D32" s="33">
        <v>40.299999999999997</v>
      </c>
      <c r="E32" s="33">
        <v>40.299999999999997</v>
      </c>
      <c r="F32" s="33">
        <v>40.299999999999997</v>
      </c>
      <c r="G32" s="48">
        <f t="shared" si="0"/>
        <v>1</v>
      </c>
      <c r="H32" s="48">
        <f t="shared" si="1"/>
        <v>1</v>
      </c>
      <c r="I32" s="30"/>
    </row>
    <row r="33" spans="2:9" x14ac:dyDescent="0.25">
      <c r="B33" s="34" t="s">
        <v>229</v>
      </c>
      <c r="C33" s="29" t="s">
        <v>230</v>
      </c>
      <c r="D33" s="35">
        <v>0</v>
      </c>
      <c r="E33" s="35">
        <v>0</v>
      </c>
      <c r="F33" s="35">
        <f>F34</f>
        <v>4937.6000000000004</v>
      </c>
      <c r="G33" s="35">
        <v>0</v>
      </c>
      <c r="H33" s="35">
        <v>0</v>
      </c>
      <c r="I33" s="30"/>
    </row>
    <row r="34" spans="2:9" ht="30" x14ac:dyDescent="0.25">
      <c r="B34" s="31" t="s">
        <v>231</v>
      </c>
      <c r="C34" s="32" t="s">
        <v>232</v>
      </c>
      <c r="D34" s="33">
        <v>0</v>
      </c>
      <c r="E34" s="33">
        <v>0</v>
      </c>
      <c r="F34" s="33">
        <v>4937.6000000000004</v>
      </c>
      <c r="G34" s="33">
        <v>0</v>
      </c>
      <c r="H34" s="33">
        <v>0</v>
      </c>
      <c r="I34" s="30"/>
    </row>
    <row r="35" spans="2:9" ht="28.5" x14ac:dyDescent="0.25">
      <c r="B35" s="34" t="s">
        <v>233</v>
      </c>
      <c r="C35" s="29" t="s">
        <v>234</v>
      </c>
      <c r="D35" s="35">
        <f>D36+D38+D46+D51+D55+D53</f>
        <v>1165710.9999999998</v>
      </c>
      <c r="E35" s="35">
        <f>E36+E38+E46+E51+E55+E53</f>
        <v>1165710.9999999998</v>
      </c>
      <c r="F35" s="35">
        <f>F36+F38+F46+F51+F55+F53</f>
        <v>1724861.3</v>
      </c>
      <c r="G35" s="48">
        <f t="shared" si="0"/>
        <v>1.4796645995448274</v>
      </c>
      <c r="H35" s="48">
        <f t="shared" si="1"/>
        <v>1.4796645995448274</v>
      </c>
      <c r="I35" s="30"/>
    </row>
    <row r="36" spans="2:9" ht="42.75" hidden="1" x14ac:dyDescent="0.25">
      <c r="B36" s="34" t="s">
        <v>235</v>
      </c>
      <c r="C36" s="29" t="s">
        <v>236</v>
      </c>
      <c r="D36" s="35">
        <f>D37</f>
        <v>0</v>
      </c>
      <c r="E36" s="35">
        <f>E37</f>
        <v>0</v>
      </c>
      <c r="F36" s="35">
        <f>F37</f>
        <v>0</v>
      </c>
      <c r="G36" s="35">
        <f t="shared" ref="G36:H36" si="3">G37</f>
        <v>0</v>
      </c>
      <c r="H36" s="35">
        <f t="shared" si="3"/>
        <v>0</v>
      </c>
      <c r="I36" s="30"/>
    </row>
    <row r="37" spans="2:9" ht="75" hidden="1" x14ac:dyDescent="0.25">
      <c r="B37" s="31" t="s">
        <v>237</v>
      </c>
      <c r="C37" s="32" t="s">
        <v>238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0"/>
    </row>
    <row r="38" spans="2:9" ht="42.75" x14ac:dyDescent="0.25">
      <c r="B38" s="34" t="s">
        <v>239</v>
      </c>
      <c r="C38" s="29" t="s">
        <v>240</v>
      </c>
      <c r="D38" s="35">
        <f>SUM(D39:D45)</f>
        <v>1086272.5</v>
      </c>
      <c r="E38" s="35">
        <f>SUM(E39:E45)</f>
        <v>1086272.5</v>
      </c>
      <c r="F38" s="35">
        <f>SUM(F39:F45)</f>
        <v>1570089.4</v>
      </c>
      <c r="G38" s="48">
        <f t="shared" si="0"/>
        <v>1.4453918330805575</v>
      </c>
      <c r="H38" s="48">
        <f t="shared" si="1"/>
        <v>1.4453918330805575</v>
      </c>
      <c r="I38" s="30"/>
    </row>
    <row r="39" spans="2:9" ht="72" customHeight="1" x14ac:dyDescent="0.25">
      <c r="B39" s="31" t="s">
        <v>241</v>
      </c>
      <c r="C39" s="32" t="s">
        <v>242</v>
      </c>
      <c r="D39" s="33">
        <v>700</v>
      </c>
      <c r="E39" s="33">
        <v>700</v>
      </c>
      <c r="F39" s="33">
        <v>1702.4</v>
      </c>
      <c r="G39" s="48">
        <f t="shared" si="0"/>
        <v>2.4319999999999999</v>
      </c>
      <c r="H39" s="48">
        <f t="shared" si="1"/>
        <v>2.4319999999999999</v>
      </c>
      <c r="I39" s="30"/>
    </row>
    <row r="40" spans="2:9" ht="75" x14ac:dyDescent="0.25">
      <c r="B40" s="31" t="s">
        <v>243</v>
      </c>
      <c r="C40" s="32" t="s">
        <v>242</v>
      </c>
      <c r="D40" s="33">
        <v>0</v>
      </c>
      <c r="E40" s="33">
        <v>0</v>
      </c>
      <c r="F40" s="33">
        <v>11.5</v>
      </c>
      <c r="G40" s="48">
        <v>0</v>
      </c>
      <c r="H40" s="48">
        <v>0</v>
      </c>
      <c r="I40" s="30"/>
    </row>
    <row r="41" spans="2:9" ht="75" x14ac:dyDescent="0.25">
      <c r="B41" s="31" t="s">
        <v>244</v>
      </c>
      <c r="C41" s="32" t="s">
        <v>242</v>
      </c>
      <c r="D41" s="33">
        <v>362.5</v>
      </c>
      <c r="E41" s="33">
        <v>362.5</v>
      </c>
      <c r="F41" s="33">
        <v>125.5</v>
      </c>
      <c r="G41" s="48">
        <f t="shared" si="0"/>
        <v>0.34620689655172415</v>
      </c>
      <c r="H41" s="48">
        <f t="shared" si="1"/>
        <v>0.34620689655172415</v>
      </c>
      <c r="I41" s="30"/>
    </row>
    <row r="42" spans="2:9" ht="75" x14ac:dyDescent="0.25">
      <c r="B42" s="31" t="s">
        <v>245</v>
      </c>
      <c r="C42" s="32" t="s">
        <v>242</v>
      </c>
      <c r="D42" s="33">
        <f>916000+64000</f>
        <v>980000</v>
      </c>
      <c r="E42" s="33">
        <v>980000</v>
      </c>
      <c r="F42" s="33">
        <v>1344701.7</v>
      </c>
      <c r="G42" s="48">
        <f t="shared" si="0"/>
        <v>1.3721445918367345</v>
      </c>
      <c r="H42" s="48">
        <f t="shared" si="1"/>
        <v>1.3721445918367345</v>
      </c>
      <c r="I42" s="30"/>
    </row>
    <row r="43" spans="2:9" ht="64.5" hidden="1" customHeight="1" x14ac:dyDescent="0.25">
      <c r="B43" s="31" t="s">
        <v>246</v>
      </c>
      <c r="C43" s="32" t="s">
        <v>247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0"/>
    </row>
    <row r="44" spans="2:9" ht="60" x14ac:dyDescent="0.25">
      <c r="B44" s="31" t="s">
        <v>248</v>
      </c>
      <c r="C44" s="32" t="s">
        <v>249</v>
      </c>
      <c r="D44" s="33">
        <f>102.5+107.5</f>
        <v>210</v>
      </c>
      <c r="E44" s="33">
        <v>210</v>
      </c>
      <c r="F44" s="33">
        <v>900.2</v>
      </c>
      <c r="G44" s="48">
        <f t="shared" si="0"/>
        <v>4.2866666666666671</v>
      </c>
      <c r="H44" s="48">
        <f t="shared" si="1"/>
        <v>4.2866666666666671</v>
      </c>
      <c r="I44" s="30"/>
    </row>
    <row r="45" spans="2:9" ht="60" x14ac:dyDescent="0.25">
      <c r="B45" s="31" t="s">
        <v>250</v>
      </c>
      <c r="C45" s="32" t="s">
        <v>249</v>
      </c>
      <c r="D45" s="33">
        <v>105000</v>
      </c>
      <c r="E45" s="33">
        <v>105000</v>
      </c>
      <c r="F45" s="33">
        <v>222648.1</v>
      </c>
      <c r="G45" s="48">
        <f t="shared" si="0"/>
        <v>2.1204580952380954</v>
      </c>
      <c r="H45" s="48">
        <f t="shared" si="1"/>
        <v>2.1204580952380954</v>
      </c>
      <c r="I45" s="30"/>
    </row>
    <row r="46" spans="2:9" ht="75" customHeight="1" x14ac:dyDescent="0.25">
      <c r="B46" s="34" t="s">
        <v>251</v>
      </c>
      <c r="C46" s="29" t="s">
        <v>252</v>
      </c>
      <c r="D46" s="35">
        <f>SUM(D47:D50)</f>
        <v>-2202.1</v>
      </c>
      <c r="E46" s="35">
        <f>SUM(E47:E50)</f>
        <v>-2202.1</v>
      </c>
      <c r="F46" s="35">
        <f>SUM(F47:F50)</f>
        <v>27742</v>
      </c>
      <c r="G46" s="48">
        <f t="shared" si="0"/>
        <v>-12.597974660551293</v>
      </c>
      <c r="H46" s="48">
        <f t="shared" si="1"/>
        <v>-12.597974660551293</v>
      </c>
      <c r="I46" s="30"/>
    </row>
    <row r="47" spans="2:9" ht="82.5" customHeight="1" x14ac:dyDescent="0.25">
      <c r="B47" s="31" t="s">
        <v>253</v>
      </c>
      <c r="C47" s="32" t="s">
        <v>254</v>
      </c>
      <c r="D47" s="33">
        <v>6</v>
      </c>
      <c r="E47" s="33">
        <v>6</v>
      </c>
      <c r="F47" s="33">
        <v>40.200000000000003</v>
      </c>
      <c r="G47" s="48">
        <f t="shared" si="0"/>
        <v>6.7</v>
      </c>
      <c r="H47" s="48">
        <f t="shared" si="1"/>
        <v>6.7</v>
      </c>
      <c r="I47" s="30"/>
    </row>
    <row r="48" spans="2:9" ht="82.5" customHeight="1" x14ac:dyDescent="0.25">
      <c r="B48" s="31" t="s">
        <v>255</v>
      </c>
      <c r="C48" s="32" t="s">
        <v>254</v>
      </c>
      <c r="D48" s="33">
        <v>-2208.1</v>
      </c>
      <c r="E48" s="33">
        <v>-2208.1</v>
      </c>
      <c r="F48" s="33">
        <v>3100.3</v>
      </c>
      <c r="G48" s="48">
        <f t="shared" si="0"/>
        <v>-1.404057787237897</v>
      </c>
      <c r="H48" s="48">
        <f t="shared" si="1"/>
        <v>-1.404057787237897</v>
      </c>
      <c r="I48" s="30"/>
    </row>
    <row r="49" spans="2:9" ht="84" customHeight="1" x14ac:dyDescent="0.25">
      <c r="B49" s="31" t="s">
        <v>256</v>
      </c>
      <c r="C49" s="32" t="s">
        <v>257</v>
      </c>
      <c r="D49" s="33">
        <v>0</v>
      </c>
      <c r="E49" s="33">
        <v>0</v>
      </c>
      <c r="F49" s="33">
        <v>-17.399999999999999</v>
      </c>
      <c r="G49" s="48">
        <v>0</v>
      </c>
      <c r="H49" s="48">
        <v>0</v>
      </c>
      <c r="I49" s="30"/>
    </row>
    <row r="50" spans="2:9" ht="78" customHeight="1" x14ac:dyDescent="0.25">
      <c r="B50" s="31" t="s">
        <v>258</v>
      </c>
      <c r="C50" s="32" t="s">
        <v>257</v>
      </c>
      <c r="D50" s="33">
        <v>0</v>
      </c>
      <c r="E50" s="33">
        <v>0</v>
      </c>
      <c r="F50" s="33">
        <v>24618.9</v>
      </c>
      <c r="G50" s="48">
        <v>0</v>
      </c>
      <c r="H50" s="48">
        <v>0</v>
      </c>
      <c r="I50" s="30"/>
    </row>
    <row r="51" spans="2:9" ht="28.5" x14ac:dyDescent="0.25">
      <c r="B51" s="34" t="s">
        <v>259</v>
      </c>
      <c r="C51" s="29" t="s">
        <v>260</v>
      </c>
      <c r="D51" s="35">
        <f>D52</f>
        <v>14305.7</v>
      </c>
      <c r="E51" s="35">
        <f>E52</f>
        <v>14305.7</v>
      </c>
      <c r="F51" s="35">
        <f>F52</f>
        <v>13730.7</v>
      </c>
      <c r="G51" s="48">
        <f t="shared" si="0"/>
        <v>0.95980623108271523</v>
      </c>
      <c r="H51" s="48">
        <f t="shared" si="1"/>
        <v>0.95980623108271523</v>
      </c>
      <c r="I51" s="30"/>
    </row>
    <row r="52" spans="2:9" ht="60" x14ac:dyDescent="0.25">
      <c r="B52" s="31" t="s">
        <v>261</v>
      </c>
      <c r="C52" s="32" t="s">
        <v>262</v>
      </c>
      <c r="D52" s="33">
        <v>14305.7</v>
      </c>
      <c r="E52" s="33">
        <v>14305.7</v>
      </c>
      <c r="F52" s="33">
        <v>13730.7</v>
      </c>
      <c r="G52" s="48">
        <f t="shared" si="0"/>
        <v>0.95980623108271523</v>
      </c>
      <c r="H52" s="48">
        <f t="shared" si="1"/>
        <v>0.95980623108271523</v>
      </c>
      <c r="I52" s="30"/>
    </row>
    <row r="53" spans="2:9" s="36" customFormat="1" ht="71.25" x14ac:dyDescent="0.2">
      <c r="B53" s="34" t="s">
        <v>263</v>
      </c>
      <c r="C53" s="29" t="s">
        <v>264</v>
      </c>
      <c r="D53" s="35">
        <f>D54</f>
        <v>31381.5</v>
      </c>
      <c r="E53" s="35">
        <f>E54</f>
        <v>31381.5</v>
      </c>
      <c r="F53" s="35">
        <f>F54</f>
        <v>59509.599999999999</v>
      </c>
      <c r="G53" s="48">
        <f t="shared" si="0"/>
        <v>1.8963274540732598</v>
      </c>
      <c r="H53" s="48">
        <f t="shared" si="1"/>
        <v>1.8963274540732598</v>
      </c>
      <c r="I53" s="37"/>
    </row>
    <row r="54" spans="2:9" ht="66.75" customHeight="1" x14ac:dyDescent="0.25">
      <c r="B54" s="31" t="s">
        <v>265</v>
      </c>
      <c r="C54" s="32" t="s">
        <v>264</v>
      </c>
      <c r="D54" s="33">
        <v>31381.5</v>
      </c>
      <c r="E54" s="33">
        <v>31381.5</v>
      </c>
      <c r="F54" s="33">
        <v>59509.599999999999</v>
      </c>
      <c r="G54" s="48">
        <f t="shared" si="0"/>
        <v>1.8963274540732598</v>
      </c>
      <c r="H54" s="48">
        <f t="shared" si="1"/>
        <v>1.8963274540732598</v>
      </c>
      <c r="I54" s="30"/>
    </row>
    <row r="55" spans="2:9" ht="57" x14ac:dyDescent="0.25">
      <c r="B55" s="34" t="s">
        <v>266</v>
      </c>
      <c r="C55" s="29" t="s">
        <v>267</v>
      </c>
      <c r="D55" s="35">
        <f>D56</f>
        <v>35953.4</v>
      </c>
      <c r="E55" s="35">
        <f>E56</f>
        <v>35953.4</v>
      </c>
      <c r="F55" s="35">
        <f>F56</f>
        <v>53789.599999999999</v>
      </c>
      <c r="G55" s="48">
        <f t="shared" si="0"/>
        <v>1.4960921637452924</v>
      </c>
      <c r="H55" s="48">
        <f t="shared" si="1"/>
        <v>1.4960921637452924</v>
      </c>
      <c r="I55" s="30"/>
    </row>
    <row r="56" spans="2:9" ht="68.25" customHeight="1" x14ac:dyDescent="0.25">
      <c r="B56" s="31" t="s">
        <v>268</v>
      </c>
      <c r="C56" s="32" t="s">
        <v>267</v>
      </c>
      <c r="D56" s="33">
        <v>35953.4</v>
      </c>
      <c r="E56" s="33">
        <v>35953.4</v>
      </c>
      <c r="F56" s="33">
        <v>53789.599999999999</v>
      </c>
      <c r="G56" s="48">
        <f t="shared" si="0"/>
        <v>1.4960921637452924</v>
      </c>
      <c r="H56" s="48">
        <f t="shared" si="1"/>
        <v>1.4960921637452924</v>
      </c>
      <c r="I56" s="30"/>
    </row>
    <row r="57" spans="2:9" s="36" customFormat="1" ht="28.5" x14ac:dyDescent="0.2">
      <c r="B57" s="34" t="s">
        <v>269</v>
      </c>
      <c r="C57" s="29" t="s">
        <v>270</v>
      </c>
      <c r="D57" s="35">
        <v>202.1</v>
      </c>
      <c r="E57" s="35">
        <v>202.1</v>
      </c>
      <c r="F57" s="35">
        <v>202.2</v>
      </c>
      <c r="G57" s="48">
        <f>F57/D57</f>
        <v>1.0004948045522017</v>
      </c>
      <c r="H57" s="48">
        <f>F57/E57</f>
        <v>1.0004948045522017</v>
      </c>
      <c r="I57" s="37"/>
    </row>
    <row r="58" spans="2:9" ht="15.75" x14ac:dyDescent="0.25">
      <c r="B58" s="38" t="s">
        <v>271</v>
      </c>
      <c r="C58" s="39" t="s">
        <v>270</v>
      </c>
      <c r="D58" s="33">
        <v>202.1</v>
      </c>
      <c r="E58" s="33">
        <v>202.1</v>
      </c>
      <c r="F58" s="33">
        <v>202.2</v>
      </c>
      <c r="G58" s="48">
        <f t="shared" si="0"/>
        <v>1.0004948045522017</v>
      </c>
      <c r="H58" s="48">
        <f t="shared" si="1"/>
        <v>1.0004948045522017</v>
      </c>
      <c r="I58" s="30"/>
    </row>
    <row r="59" spans="2:9" ht="12.75" customHeight="1" x14ac:dyDescent="0.25">
      <c r="B59" s="40" t="s">
        <v>272</v>
      </c>
      <c r="C59" s="29" t="s">
        <v>273</v>
      </c>
      <c r="D59" s="35">
        <v>13181500</v>
      </c>
      <c r="E59" s="35">
        <f>E60</f>
        <v>13101500</v>
      </c>
      <c r="F59" s="35">
        <f>F60</f>
        <v>13101500</v>
      </c>
      <c r="G59" s="48">
        <f t="shared" si="0"/>
        <v>0.99393088798695139</v>
      </c>
      <c r="H59" s="48">
        <f t="shared" si="1"/>
        <v>1</v>
      </c>
    </row>
    <row r="60" spans="2:9" ht="48.75" customHeight="1" x14ac:dyDescent="0.25">
      <c r="B60" s="34" t="s">
        <v>274</v>
      </c>
      <c r="C60" s="27" t="s">
        <v>1</v>
      </c>
      <c r="D60" s="35">
        <f>D61+D62+D63</f>
        <v>13181500</v>
      </c>
      <c r="E60" s="35">
        <f>E61+E62</f>
        <v>13101500</v>
      </c>
      <c r="F60" s="35">
        <f>F61+F62</f>
        <v>13101500</v>
      </c>
      <c r="G60" s="48">
        <f t="shared" si="0"/>
        <v>0.99393088798695139</v>
      </c>
      <c r="H60" s="48">
        <f t="shared" si="1"/>
        <v>1</v>
      </c>
    </row>
    <row r="61" spans="2:9" ht="30" x14ac:dyDescent="0.25">
      <c r="B61" s="41" t="s">
        <v>275</v>
      </c>
      <c r="C61" s="42" t="s">
        <v>276</v>
      </c>
      <c r="D61" s="33">
        <v>11101500</v>
      </c>
      <c r="E61" s="33">
        <v>11101500</v>
      </c>
      <c r="F61" s="33">
        <v>11101500</v>
      </c>
      <c r="G61" s="48">
        <f t="shared" si="0"/>
        <v>1</v>
      </c>
      <c r="H61" s="48">
        <f t="shared" si="1"/>
        <v>1</v>
      </c>
    </row>
    <row r="62" spans="2:9" ht="60" x14ac:dyDescent="0.25">
      <c r="B62" s="43" t="s">
        <v>277</v>
      </c>
      <c r="C62" s="32" t="s">
        <v>278</v>
      </c>
      <c r="D62" s="33">
        <v>2000000</v>
      </c>
      <c r="E62" s="33">
        <v>2000000</v>
      </c>
      <c r="F62" s="33">
        <v>2000000</v>
      </c>
      <c r="G62" s="48">
        <f t="shared" si="0"/>
        <v>1</v>
      </c>
      <c r="H62" s="48">
        <f t="shared" si="1"/>
        <v>1</v>
      </c>
    </row>
    <row r="63" spans="2:9" s="36" customFormat="1" ht="75" customHeight="1" x14ac:dyDescent="0.2">
      <c r="B63" s="41" t="s">
        <v>279</v>
      </c>
      <c r="C63" s="42" t="s">
        <v>280</v>
      </c>
      <c r="D63" s="33">
        <v>80000</v>
      </c>
      <c r="E63" s="33">
        <v>0</v>
      </c>
      <c r="F63" s="33">
        <v>0</v>
      </c>
      <c r="G63" s="48">
        <f t="shared" si="0"/>
        <v>0</v>
      </c>
      <c r="H63" s="48">
        <v>0</v>
      </c>
    </row>
    <row r="64" spans="2:9" s="36" customFormat="1" ht="12.75" customHeight="1" x14ac:dyDescent="0.2">
      <c r="B64" s="44"/>
      <c r="C64" s="44" t="s">
        <v>281</v>
      </c>
      <c r="D64" s="45">
        <f>D59+D6</f>
        <v>26942351.199999996</v>
      </c>
      <c r="E64" s="45">
        <f>E59+E6</f>
        <v>26862351.199999996</v>
      </c>
      <c r="F64" s="45">
        <f>F59+F6</f>
        <v>27491793.799999997</v>
      </c>
      <c r="G64" s="48">
        <f t="shared" si="0"/>
        <v>1.0203932684241752</v>
      </c>
      <c r="H64" s="48">
        <f t="shared" si="1"/>
        <v>1.0234321484114912</v>
      </c>
    </row>
    <row r="65" spans="2:8" ht="12.75" customHeight="1" x14ac:dyDescent="0.25">
      <c r="B65" s="46"/>
      <c r="C65" s="46"/>
      <c r="D65" s="46"/>
      <c r="E65" s="46"/>
      <c r="F65" s="47"/>
      <c r="G65" s="46"/>
      <c r="H65" s="46"/>
    </row>
    <row r="66" spans="2:8" ht="12.75" customHeight="1" x14ac:dyDescent="0.25">
      <c r="B66" s="72" t="s">
        <v>285</v>
      </c>
      <c r="C66" s="72"/>
      <c r="D66" s="72"/>
      <c r="E66" s="72"/>
      <c r="F66" s="72"/>
      <c r="G66" s="72"/>
      <c r="H66" s="72"/>
    </row>
    <row r="67" spans="2:8" ht="12.75" customHeight="1" x14ac:dyDescent="0.25">
      <c r="B67" s="20"/>
      <c r="C67" s="20"/>
      <c r="D67" s="20"/>
      <c r="E67" s="20"/>
      <c r="F67" s="20"/>
      <c r="G67" s="20"/>
      <c r="H67" s="20"/>
    </row>
    <row r="69" spans="2:8" x14ac:dyDescent="0.25">
      <c r="D69" s="30"/>
    </row>
    <row r="70" spans="2:8" x14ac:dyDescent="0.25">
      <c r="E70" s="30"/>
    </row>
    <row r="75" spans="2:8" x14ac:dyDescent="0.25">
      <c r="F75" s="30"/>
    </row>
  </sheetData>
  <mergeCells count="2">
    <mergeCell ref="B2:H2"/>
    <mergeCell ref="B66:H66"/>
  </mergeCells>
  <printOptions horizontalCentered="1"/>
  <pageMargins left="0.70866141732283472" right="0.51181102362204722" top="0.51181102362204722" bottom="0.43307086614173229" header="0.31496062992125984" footer="0.31496062992125984"/>
  <pageSetup paperSize="9" scale="43" fitToHeight="4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4"/>
  <sheetViews>
    <sheetView showGridLines="0" tabSelected="1" zoomScale="80" zoomScaleNormal="80" workbookViewId="0">
      <selection activeCell="A222" sqref="A222"/>
    </sheetView>
  </sheetViews>
  <sheetFormatPr defaultColWidth="9.140625" defaultRowHeight="12.75" x14ac:dyDescent="0.2"/>
  <cols>
    <col min="1" max="1" width="62" style="18" customWidth="1"/>
    <col min="2" max="2" width="7.85546875" style="18" customWidth="1"/>
    <col min="3" max="4" width="6.42578125" style="18" customWidth="1"/>
    <col min="5" max="5" width="16.42578125" style="18" customWidth="1"/>
    <col min="6" max="6" width="6.42578125" style="18" customWidth="1"/>
    <col min="7" max="9" width="24.7109375" style="18" customWidth="1"/>
    <col min="10" max="11" width="21.7109375" style="18" customWidth="1"/>
    <col min="12" max="223" width="9.140625" style="18" customWidth="1"/>
    <col min="224" max="16384" width="9.140625" style="18"/>
  </cols>
  <sheetData>
    <row r="1" spans="1:11" ht="52.5" customHeight="1" x14ac:dyDescent="0.2">
      <c r="A1" s="73" t="s">
        <v>282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1" ht="23.25" customHeight="1" x14ac:dyDescent="0.25">
      <c r="A2" s="15"/>
      <c r="B2" s="14"/>
      <c r="C2" s="14"/>
      <c r="D2" s="13"/>
      <c r="E2" s="13"/>
      <c r="F2" s="12"/>
      <c r="G2" s="10"/>
      <c r="H2" s="11"/>
      <c r="I2" s="10"/>
      <c r="J2" s="10"/>
      <c r="K2" s="19" t="s">
        <v>165</v>
      </c>
    </row>
    <row r="3" spans="1:11" ht="157.5" x14ac:dyDescent="0.2">
      <c r="A3" s="17" t="s">
        <v>164</v>
      </c>
      <c r="B3" s="17" t="s">
        <v>163</v>
      </c>
      <c r="C3" s="17" t="s">
        <v>162</v>
      </c>
      <c r="D3" s="17" t="s">
        <v>161</v>
      </c>
      <c r="E3" s="17" t="s">
        <v>160</v>
      </c>
      <c r="F3" s="17" t="s">
        <v>159</v>
      </c>
      <c r="G3" s="16" t="s">
        <v>166</v>
      </c>
      <c r="H3" s="16" t="s">
        <v>158</v>
      </c>
      <c r="I3" s="16" t="s">
        <v>167</v>
      </c>
      <c r="J3" s="17" t="s">
        <v>168</v>
      </c>
      <c r="K3" s="17" t="s">
        <v>169</v>
      </c>
    </row>
    <row r="4" spans="1:11" ht="15.75" x14ac:dyDescent="0.2">
      <c r="A4" s="2" t="s">
        <v>157</v>
      </c>
      <c r="B4" s="3">
        <v>124</v>
      </c>
      <c r="C4" s="4">
        <v>0</v>
      </c>
      <c r="D4" s="4">
        <v>0</v>
      </c>
      <c r="E4" s="5" t="s">
        <v>3</v>
      </c>
      <c r="F4" s="7" t="s">
        <v>3</v>
      </c>
      <c r="G4" s="1">
        <v>375668.9</v>
      </c>
      <c r="H4" s="1">
        <v>375668.9</v>
      </c>
      <c r="I4" s="1">
        <v>344708.5</v>
      </c>
      <c r="J4" s="6">
        <v>0.91759000000000002</v>
      </c>
      <c r="K4" s="6">
        <v>0.91759000000000002</v>
      </c>
    </row>
    <row r="5" spans="1:11" ht="15.75" x14ac:dyDescent="0.2">
      <c r="A5" s="2" t="s">
        <v>38</v>
      </c>
      <c r="B5" s="3">
        <v>124</v>
      </c>
      <c r="C5" s="4">
        <v>4</v>
      </c>
      <c r="D5" s="4">
        <v>0</v>
      </c>
      <c r="E5" s="5" t="s">
        <v>3</v>
      </c>
      <c r="F5" s="7" t="s">
        <v>3</v>
      </c>
      <c r="G5" s="1">
        <v>375668.9</v>
      </c>
      <c r="H5" s="1">
        <v>375668.9</v>
      </c>
      <c r="I5" s="1">
        <v>344708.5</v>
      </c>
      <c r="J5" s="6">
        <v>0.91759000000000002</v>
      </c>
      <c r="K5" s="6">
        <v>0.91759000000000002</v>
      </c>
    </row>
    <row r="6" spans="1:11" ht="15.75" x14ac:dyDescent="0.2">
      <c r="A6" s="2" t="s">
        <v>151</v>
      </c>
      <c r="B6" s="3">
        <v>124</v>
      </c>
      <c r="C6" s="4">
        <v>4</v>
      </c>
      <c r="D6" s="4">
        <v>9</v>
      </c>
      <c r="E6" s="5" t="s">
        <v>3</v>
      </c>
      <c r="F6" s="7" t="s">
        <v>3</v>
      </c>
      <c r="G6" s="1">
        <v>375668.9</v>
      </c>
      <c r="H6" s="1">
        <v>375668.9</v>
      </c>
      <c r="I6" s="1">
        <v>344708.5</v>
      </c>
      <c r="J6" s="6">
        <v>0.91759000000000002</v>
      </c>
      <c r="K6" s="6">
        <v>0.91759000000000002</v>
      </c>
    </row>
    <row r="7" spans="1:11" ht="63" x14ac:dyDescent="0.2">
      <c r="A7" s="2" t="s">
        <v>125</v>
      </c>
      <c r="B7" s="3">
        <v>124</v>
      </c>
      <c r="C7" s="4">
        <v>4</v>
      </c>
      <c r="D7" s="4">
        <v>9</v>
      </c>
      <c r="E7" s="5" t="s">
        <v>124</v>
      </c>
      <c r="F7" s="7" t="s">
        <v>3</v>
      </c>
      <c r="G7" s="1">
        <v>375668.9</v>
      </c>
      <c r="H7" s="1">
        <v>375668.9</v>
      </c>
      <c r="I7" s="1">
        <v>344708.5</v>
      </c>
      <c r="J7" s="6">
        <v>0.91759000000000002</v>
      </c>
      <c r="K7" s="6">
        <v>0.91759000000000002</v>
      </c>
    </row>
    <row r="8" spans="1:11" ht="47.25" x14ac:dyDescent="0.2">
      <c r="A8" s="2" t="s">
        <v>156</v>
      </c>
      <c r="B8" s="3">
        <v>124</v>
      </c>
      <c r="C8" s="4">
        <v>4</v>
      </c>
      <c r="D8" s="4">
        <v>9</v>
      </c>
      <c r="E8" s="5" t="s">
        <v>155</v>
      </c>
      <c r="F8" s="7" t="s">
        <v>3</v>
      </c>
      <c r="G8" s="1">
        <v>75668.899999999994</v>
      </c>
      <c r="H8" s="1">
        <v>75668.899999999994</v>
      </c>
      <c r="I8" s="1">
        <v>44708.5</v>
      </c>
      <c r="J8" s="6">
        <v>0.59084000000000003</v>
      </c>
      <c r="K8" s="6">
        <v>0.59084000000000003</v>
      </c>
    </row>
    <row r="9" spans="1:11" ht="63" x14ac:dyDescent="0.2">
      <c r="A9" s="2" t="s">
        <v>154</v>
      </c>
      <c r="B9" s="3">
        <v>124</v>
      </c>
      <c r="C9" s="4">
        <v>4</v>
      </c>
      <c r="D9" s="4">
        <v>9</v>
      </c>
      <c r="E9" s="5" t="s">
        <v>153</v>
      </c>
      <c r="F9" s="7" t="s">
        <v>3</v>
      </c>
      <c r="G9" s="1">
        <v>75668.899999999994</v>
      </c>
      <c r="H9" s="1">
        <v>75668.899999999994</v>
      </c>
      <c r="I9" s="1">
        <v>44708.5</v>
      </c>
      <c r="J9" s="6">
        <v>0.59084000000000003</v>
      </c>
      <c r="K9" s="6">
        <v>0.59084000000000003</v>
      </c>
    </row>
    <row r="10" spans="1:11" ht="31.5" x14ac:dyDescent="0.2">
      <c r="A10" s="2" t="s">
        <v>83</v>
      </c>
      <c r="B10" s="3">
        <v>124</v>
      </c>
      <c r="C10" s="4">
        <v>4</v>
      </c>
      <c r="D10" s="4">
        <v>9</v>
      </c>
      <c r="E10" s="5" t="s">
        <v>153</v>
      </c>
      <c r="F10" s="7">
        <v>400</v>
      </c>
      <c r="G10" s="1">
        <v>75668.899999999994</v>
      </c>
      <c r="H10" s="1">
        <v>75668.899999999994</v>
      </c>
      <c r="I10" s="1">
        <v>44708.5</v>
      </c>
      <c r="J10" s="6">
        <v>0.59084000000000003</v>
      </c>
      <c r="K10" s="6">
        <v>0.59084000000000003</v>
      </c>
    </row>
    <row r="11" spans="1:11" ht="15.75" x14ac:dyDescent="0.2">
      <c r="A11" s="2" t="s">
        <v>82</v>
      </c>
      <c r="B11" s="3">
        <v>124</v>
      </c>
      <c r="C11" s="4">
        <v>4</v>
      </c>
      <c r="D11" s="4">
        <v>9</v>
      </c>
      <c r="E11" s="5" t="s">
        <v>153</v>
      </c>
      <c r="F11" s="7">
        <v>410</v>
      </c>
      <c r="G11" s="1">
        <v>75668.899999999994</v>
      </c>
      <c r="H11" s="1">
        <v>75668.899999999994</v>
      </c>
      <c r="I11" s="1">
        <v>44708.5</v>
      </c>
      <c r="J11" s="6">
        <v>0.59084000000000003</v>
      </c>
      <c r="K11" s="6">
        <v>0.59084000000000003</v>
      </c>
    </row>
    <row r="12" spans="1:11" ht="47.25" x14ac:dyDescent="0.2">
      <c r="A12" s="2" t="s">
        <v>81</v>
      </c>
      <c r="B12" s="3">
        <v>124</v>
      </c>
      <c r="C12" s="4">
        <v>4</v>
      </c>
      <c r="D12" s="4">
        <v>9</v>
      </c>
      <c r="E12" s="5" t="s">
        <v>153</v>
      </c>
      <c r="F12" s="7" t="s">
        <v>80</v>
      </c>
      <c r="G12" s="1">
        <v>75668.899999999994</v>
      </c>
      <c r="H12" s="1">
        <v>75668.899999999994</v>
      </c>
      <c r="I12" s="1">
        <v>44708.5</v>
      </c>
      <c r="J12" s="6">
        <v>0.59084000000000003</v>
      </c>
      <c r="K12" s="6">
        <v>0.59084000000000003</v>
      </c>
    </row>
    <row r="13" spans="1:11" ht="47.25" x14ac:dyDescent="0.2">
      <c r="A13" s="2" t="s">
        <v>96</v>
      </c>
      <c r="B13" s="3">
        <v>124</v>
      </c>
      <c r="C13" s="4">
        <v>4</v>
      </c>
      <c r="D13" s="4">
        <v>9</v>
      </c>
      <c r="E13" s="5" t="s">
        <v>95</v>
      </c>
      <c r="F13" s="7" t="s">
        <v>3</v>
      </c>
      <c r="G13" s="1">
        <v>300000</v>
      </c>
      <c r="H13" s="1">
        <v>300000</v>
      </c>
      <c r="I13" s="1">
        <v>300000</v>
      </c>
      <c r="J13" s="6">
        <v>1</v>
      </c>
      <c r="K13" s="6">
        <v>1</v>
      </c>
    </row>
    <row r="14" spans="1:11" ht="78.75" x14ac:dyDescent="0.2">
      <c r="A14" s="2" t="s">
        <v>94</v>
      </c>
      <c r="B14" s="3">
        <v>124</v>
      </c>
      <c r="C14" s="4">
        <v>4</v>
      </c>
      <c r="D14" s="4">
        <v>9</v>
      </c>
      <c r="E14" s="5" t="s">
        <v>93</v>
      </c>
      <c r="F14" s="7" t="s">
        <v>3</v>
      </c>
      <c r="G14" s="1">
        <v>300000</v>
      </c>
      <c r="H14" s="1">
        <v>300000</v>
      </c>
      <c r="I14" s="1">
        <v>300000</v>
      </c>
      <c r="J14" s="6">
        <v>1</v>
      </c>
      <c r="K14" s="6">
        <v>1</v>
      </c>
    </row>
    <row r="15" spans="1:11" ht="31.5" x14ac:dyDescent="0.2">
      <c r="A15" s="2" t="s">
        <v>83</v>
      </c>
      <c r="B15" s="3">
        <v>124</v>
      </c>
      <c r="C15" s="4">
        <v>4</v>
      </c>
      <c r="D15" s="4">
        <v>9</v>
      </c>
      <c r="E15" s="5" t="s">
        <v>93</v>
      </c>
      <c r="F15" s="7">
        <v>400</v>
      </c>
      <c r="G15" s="1">
        <v>300000</v>
      </c>
      <c r="H15" s="1">
        <v>300000</v>
      </c>
      <c r="I15" s="1">
        <v>300000</v>
      </c>
      <c r="J15" s="6">
        <v>1</v>
      </c>
      <c r="K15" s="6">
        <v>1</v>
      </c>
    </row>
    <row r="16" spans="1:11" ht="15.75" x14ac:dyDescent="0.2">
      <c r="A16" s="2" t="s">
        <v>82</v>
      </c>
      <c r="B16" s="3">
        <v>124</v>
      </c>
      <c r="C16" s="4">
        <v>4</v>
      </c>
      <c r="D16" s="4">
        <v>9</v>
      </c>
      <c r="E16" s="5" t="s">
        <v>93</v>
      </c>
      <c r="F16" s="7">
        <v>410</v>
      </c>
      <c r="G16" s="1">
        <v>300000</v>
      </c>
      <c r="H16" s="1">
        <v>300000</v>
      </c>
      <c r="I16" s="1">
        <v>300000</v>
      </c>
      <c r="J16" s="6">
        <v>1</v>
      </c>
      <c r="K16" s="6">
        <v>1</v>
      </c>
    </row>
    <row r="17" spans="1:11" ht="47.25" x14ac:dyDescent="0.2">
      <c r="A17" s="2" t="s">
        <v>81</v>
      </c>
      <c r="B17" s="3">
        <v>124</v>
      </c>
      <c r="C17" s="4">
        <v>4</v>
      </c>
      <c r="D17" s="4">
        <v>9</v>
      </c>
      <c r="E17" s="5" t="s">
        <v>93</v>
      </c>
      <c r="F17" s="7" t="s">
        <v>80</v>
      </c>
      <c r="G17" s="1">
        <v>300000</v>
      </c>
      <c r="H17" s="1">
        <v>300000</v>
      </c>
      <c r="I17" s="1">
        <v>300000</v>
      </c>
      <c r="J17" s="6">
        <v>1</v>
      </c>
      <c r="K17" s="6">
        <v>1</v>
      </c>
    </row>
    <row r="18" spans="1:11" ht="31.5" x14ac:dyDescent="0.2">
      <c r="A18" s="2" t="s">
        <v>152</v>
      </c>
      <c r="B18" s="3">
        <v>176</v>
      </c>
      <c r="C18" s="4">
        <v>0</v>
      </c>
      <c r="D18" s="4">
        <v>0</v>
      </c>
      <c r="E18" s="5" t="s">
        <v>3</v>
      </c>
      <c r="F18" s="7" t="s">
        <v>3</v>
      </c>
      <c r="G18" s="1">
        <f>G19+G187</f>
        <v>28540445.099999998</v>
      </c>
      <c r="H18" s="1">
        <f t="shared" ref="H18:I18" si="0">H19+H187</f>
        <v>28460445.099999998</v>
      </c>
      <c r="I18" s="1">
        <f t="shared" si="0"/>
        <v>26891416.800000001</v>
      </c>
      <c r="J18" s="6">
        <v>0.94728000000000001</v>
      </c>
      <c r="K18" s="6">
        <v>0.94957999999999998</v>
      </c>
    </row>
    <row r="19" spans="1:11" ht="15.75" x14ac:dyDescent="0.2">
      <c r="A19" s="2" t="s">
        <v>38</v>
      </c>
      <c r="B19" s="3">
        <v>176</v>
      </c>
      <c r="C19" s="4">
        <v>4</v>
      </c>
      <c r="D19" s="4">
        <v>0</v>
      </c>
      <c r="E19" s="5" t="s">
        <v>3</v>
      </c>
      <c r="F19" s="7" t="s">
        <v>3</v>
      </c>
      <c r="G19" s="1">
        <v>28540444.199999999</v>
      </c>
      <c r="H19" s="1">
        <v>28460444.199999999</v>
      </c>
      <c r="I19" s="1">
        <v>26891416</v>
      </c>
      <c r="J19" s="6">
        <v>0.94221999999999995</v>
      </c>
      <c r="K19" s="6">
        <v>0.94486999999999999</v>
      </c>
    </row>
    <row r="20" spans="1:11" ht="15.75" x14ac:dyDescent="0.2">
      <c r="A20" s="2" t="s">
        <v>151</v>
      </c>
      <c r="B20" s="3">
        <v>176</v>
      </c>
      <c r="C20" s="4">
        <v>4</v>
      </c>
      <c r="D20" s="4">
        <v>9</v>
      </c>
      <c r="E20" s="5" t="s">
        <v>3</v>
      </c>
      <c r="F20" s="7" t="s">
        <v>3</v>
      </c>
      <c r="G20" s="1">
        <v>28540444.199999999</v>
      </c>
      <c r="H20" s="1">
        <v>28460444.199999999</v>
      </c>
      <c r="I20" s="1">
        <v>26891416</v>
      </c>
      <c r="J20" s="6">
        <v>0.94221999999999995</v>
      </c>
      <c r="K20" s="6">
        <v>0.94486999999999999</v>
      </c>
    </row>
    <row r="21" spans="1:11" ht="63" x14ac:dyDescent="0.2">
      <c r="A21" s="2" t="s">
        <v>63</v>
      </c>
      <c r="B21" s="3">
        <v>176</v>
      </c>
      <c r="C21" s="4">
        <v>4</v>
      </c>
      <c r="D21" s="4">
        <v>9</v>
      </c>
      <c r="E21" s="5" t="s">
        <v>62</v>
      </c>
      <c r="F21" s="7" t="s">
        <v>3</v>
      </c>
      <c r="G21" s="1">
        <v>1300</v>
      </c>
      <c r="H21" s="1">
        <v>1300</v>
      </c>
      <c r="I21" s="1">
        <v>1300</v>
      </c>
      <c r="J21" s="6">
        <v>1</v>
      </c>
      <c r="K21" s="6">
        <v>1</v>
      </c>
    </row>
    <row r="22" spans="1:11" ht="63" x14ac:dyDescent="0.2">
      <c r="A22" s="2" t="s">
        <v>61</v>
      </c>
      <c r="B22" s="3">
        <v>176</v>
      </c>
      <c r="C22" s="4">
        <v>4</v>
      </c>
      <c r="D22" s="4">
        <v>9</v>
      </c>
      <c r="E22" s="5" t="s">
        <v>60</v>
      </c>
      <c r="F22" s="7" t="s">
        <v>3</v>
      </c>
      <c r="G22" s="1">
        <v>1300</v>
      </c>
      <c r="H22" s="1">
        <v>1300</v>
      </c>
      <c r="I22" s="1">
        <v>1300</v>
      </c>
      <c r="J22" s="6">
        <v>1</v>
      </c>
      <c r="K22" s="6">
        <v>1</v>
      </c>
    </row>
    <row r="23" spans="1:11" ht="31.5" x14ac:dyDescent="0.2">
      <c r="A23" s="2" t="s">
        <v>150</v>
      </c>
      <c r="B23" s="3">
        <v>176</v>
      </c>
      <c r="C23" s="4">
        <v>4</v>
      </c>
      <c r="D23" s="4">
        <v>9</v>
      </c>
      <c r="E23" s="5" t="s">
        <v>149</v>
      </c>
      <c r="F23" s="7" t="s">
        <v>3</v>
      </c>
      <c r="G23" s="1">
        <v>1300</v>
      </c>
      <c r="H23" s="1">
        <v>1300</v>
      </c>
      <c r="I23" s="1">
        <v>1300</v>
      </c>
      <c r="J23" s="6">
        <v>1</v>
      </c>
      <c r="K23" s="6">
        <v>1</v>
      </c>
    </row>
    <row r="24" spans="1:11" ht="15.75" x14ac:dyDescent="0.2">
      <c r="A24" s="2" t="s">
        <v>2</v>
      </c>
      <c r="B24" s="3">
        <v>176</v>
      </c>
      <c r="C24" s="4">
        <v>4</v>
      </c>
      <c r="D24" s="4">
        <v>9</v>
      </c>
      <c r="E24" s="5" t="s">
        <v>149</v>
      </c>
      <c r="F24" s="7">
        <v>500</v>
      </c>
      <c r="G24" s="1">
        <v>1300</v>
      </c>
      <c r="H24" s="1">
        <v>1300</v>
      </c>
      <c r="I24" s="1">
        <v>1300</v>
      </c>
      <c r="J24" s="6">
        <v>1</v>
      </c>
      <c r="K24" s="6">
        <v>1</v>
      </c>
    </row>
    <row r="25" spans="1:11" ht="15.75" x14ac:dyDescent="0.2">
      <c r="A25" s="2" t="s">
        <v>15</v>
      </c>
      <c r="B25" s="3">
        <v>176</v>
      </c>
      <c r="C25" s="4">
        <v>4</v>
      </c>
      <c r="D25" s="4">
        <v>9</v>
      </c>
      <c r="E25" s="5" t="s">
        <v>149</v>
      </c>
      <c r="F25" s="7">
        <v>520</v>
      </c>
      <c r="G25" s="1">
        <v>1300</v>
      </c>
      <c r="H25" s="1">
        <v>1300</v>
      </c>
      <c r="I25" s="1">
        <v>1300</v>
      </c>
      <c r="J25" s="6">
        <v>1</v>
      </c>
      <c r="K25" s="6">
        <v>1</v>
      </c>
    </row>
    <row r="26" spans="1:11" ht="31.5" x14ac:dyDescent="0.2">
      <c r="A26" s="2" t="s">
        <v>35</v>
      </c>
      <c r="B26" s="3">
        <v>176</v>
      </c>
      <c r="C26" s="4">
        <v>4</v>
      </c>
      <c r="D26" s="4">
        <v>9</v>
      </c>
      <c r="E26" s="5" t="s">
        <v>149</v>
      </c>
      <c r="F26" s="7" t="s">
        <v>34</v>
      </c>
      <c r="G26" s="1">
        <v>1300</v>
      </c>
      <c r="H26" s="1">
        <v>1300</v>
      </c>
      <c r="I26" s="1">
        <v>1300</v>
      </c>
      <c r="J26" s="6">
        <v>1</v>
      </c>
      <c r="K26" s="6">
        <v>1</v>
      </c>
    </row>
    <row r="27" spans="1:11" ht="47.25" x14ac:dyDescent="0.2">
      <c r="A27" s="2" t="s">
        <v>52</v>
      </c>
      <c r="B27" s="3">
        <v>176</v>
      </c>
      <c r="C27" s="4">
        <v>4</v>
      </c>
      <c r="D27" s="4">
        <v>9</v>
      </c>
      <c r="E27" s="5" t="s">
        <v>51</v>
      </c>
      <c r="F27" s="7" t="s">
        <v>3</v>
      </c>
      <c r="G27" s="1">
        <v>324897</v>
      </c>
      <c r="H27" s="1">
        <v>324897</v>
      </c>
      <c r="I27" s="1">
        <v>314617.2</v>
      </c>
      <c r="J27" s="6">
        <v>0.96836</v>
      </c>
      <c r="K27" s="6">
        <v>0.96836</v>
      </c>
    </row>
    <row r="28" spans="1:11" ht="47.25" x14ac:dyDescent="0.2">
      <c r="A28" s="2" t="s">
        <v>59</v>
      </c>
      <c r="B28" s="3">
        <v>176</v>
      </c>
      <c r="C28" s="4">
        <v>4</v>
      </c>
      <c r="D28" s="4">
        <v>9</v>
      </c>
      <c r="E28" s="5" t="s">
        <v>58</v>
      </c>
      <c r="F28" s="7" t="s">
        <v>3</v>
      </c>
      <c r="G28" s="1">
        <v>253798.3</v>
      </c>
      <c r="H28" s="1">
        <v>253798.3</v>
      </c>
      <c r="I28" s="1">
        <v>244317.8</v>
      </c>
      <c r="J28" s="6">
        <v>0.96265000000000001</v>
      </c>
      <c r="K28" s="6">
        <v>0.96265000000000001</v>
      </c>
    </row>
    <row r="29" spans="1:11" ht="31.5" x14ac:dyDescent="0.2">
      <c r="A29" s="2" t="s">
        <v>74</v>
      </c>
      <c r="B29" s="3">
        <v>176</v>
      </c>
      <c r="C29" s="4">
        <v>4</v>
      </c>
      <c r="D29" s="4">
        <v>9</v>
      </c>
      <c r="E29" s="5" t="s">
        <v>76</v>
      </c>
      <c r="F29" s="7" t="s">
        <v>3</v>
      </c>
      <c r="G29" s="1">
        <v>127713.3</v>
      </c>
      <c r="H29" s="1">
        <v>127713.3</v>
      </c>
      <c r="I29" s="1">
        <v>123206.9</v>
      </c>
      <c r="J29" s="6">
        <v>0.96470999999999996</v>
      </c>
      <c r="K29" s="6">
        <v>0.96470999999999996</v>
      </c>
    </row>
    <row r="30" spans="1:11" ht="78.75" x14ac:dyDescent="0.2">
      <c r="A30" s="2" t="s">
        <v>9</v>
      </c>
      <c r="B30" s="3">
        <v>176</v>
      </c>
      <c r="C30" s="4">
        <v>4</v>
      </c>
      <c r="D30" s="4">
        <v>9</v>
      </c>
      <c r="E30" s="5" t="s">
        <v>76</v>
      </c>
      <c r="F30" s="7">
        <v>100</v>
      </c>
      <c r="G30" s="1">
        <v>81432.2</v>
      </c>
      <c r="H30" s="1">
        <v>71334.7</v>
      </c>
      <c r="I30" s="1">
        <v>70696.399999999994</v>
      </c>
      <c r="J30" s="6">
        <v>0.86816000000000004</v>
      </c>
      <c r="K30" s="6">
        <v>0.99104999999999999</v>
      </c>
    </row>
    <row r="31" spans="1:11" ht="15.75" x14ac:dyDescent="0.2">
      <c r="A31" s="2" t="s">
        <v>8</v>
      </c>
      <c r="B31" s="3">
        <v>176</v>
      </c>
      <c r="C31" s="4">
        <v>4</v>
      </c>
      <c r="D31" s="4">
        <v>9</v>
      </c>
      <c r="E31" s="5" t="s">
        <v>76</v>
      </c>
      <c r="F31" s="7">
        <v>110</v>
      </c>
      <c r="G31" s="1">
        <v>81432.2</v>
      </c>
      <c r="H31" s="1">
        <v>71334.7</v>
      </c>
      <c r="I31" s="1">
        <v>70696.399999999994</v>
      </c>
      <c r="J31" s="6">
        <v>0.86816000000000004</v>
      </c>
      <c r="K31" s="6">
        <v>0.99104999999999999</v>
      </c>
    </row>
    <row r="32" spans="1:11" ht="15.75" x14ac:dyDescent="0.2">
      <c r="A32" s="2" t="s">
        <v>30</v>
      </c>
      <c r="B32" s="3">
        <v>176</v>
      </c>
      <c r="C32" s="4">
        <v>4</v>
      </c>
      <c r="D32" s="4">
        <v>9</v>
      </c>
      <c r="E32" s="5" t="s">
        <v>76</v>
      </c>
      <c r="F32" s="7" t="s">
        <v>29</v>
      </c>
      <c r="G32" s="1">
        <v>54162.9</v>
      </c>
      <c r="H32" s="1">
        <v>44940.9</v>
      </c>
      <c r="I32" s="1">
        <v>44936.6</v>
      </c>
      <c r="J32" s="6">
        <v>0.82965999999999995</v>
      </c>
      <c r="K32" s="6">
        <v>0.99990999999999997</v>
      </c>
    </row>
    <row r="33" spans="1:11" ht="31.5" x14ac:dyDescent="0.2">
      <c r="A33" s="2" t="s">
        <v>7</v>
      </c>
      <c r="B33" s="3">
        <v>176</v>
      </c>
      <c r="C33" s="4">
        <v>4</v>
      </c>
      <c r="D33" s="4">
        <v>9</v>
      </c>
      <c r="E33" s="5" t="s">
        <v>76</v>
      </c>
      <c r="F33" s="7" t="s">
        <v>6</v>
      </c>
      <c r="G33" s="1">
        <v>149.19999999999999</v>
      </c>
      <c r="H33" s="1">
        <v>157.19999999999999</v>
      </c>
      <c r="I33" s="1">
        <v>152.80000000000001</v>
      </c>
      <c r="J33" s="6">
        <v>1.0242199999999999</v>
      </c>
      <c r="K33" s="6">
        <v>0.97209999999999996</v>
      </c>
    </row>
    <row r="34" spans="1:11" ht="47.25" x14ac:dyDescent="0.2">
      <c r="A34" s="2" t="s">
        <v>28</v>
      </c>
      <c r="B34" s="3">
        <v>176</v>
      </c>
      <c r="C34" s="4">
        <v>4</v>
      </c>
      <c r="D34" s="4">
        <v>9</v>
      </c>
      <c r="E34" s="5" t="s">
        <v>76</v>
      </c>
      <c r="F34" s="7" t="s">
        <v>27</v>
      </c>
      <c r="G34" s="1">
        <v>27120.1</v>
      </c>
      <c r="H34" s="1">
        <v>26236.7</v>
      </c>
      <c r="I34" s="1">
        <v>25606.9</v>
      </c>
      <c r="J34" s="6">
        <v>0.94420999999999999</v>
      </c>
      <c r="K34" s="6">
        <v>0.97599999999999998</v>
      </c>
    </row>
    <row r="35" spans="1:11" ht="31.5" x14ac:dyDescent="0.2">
      <c r="A35" s="2" t="s">
        <v>26</v>
      </c>
      <c r="B35" s="3">
        <v>176</v>
      </c>
      <c r="C35" s="4">
        <v>4</v>
      </c>
      <c r="D35" s="4">
        <v>9</v>
      </c>
      <c r="E35" s="5" t="s">
        <v>76</v>
      </c>
      <c r="F35" s="7">
        <v>200</v>
      </c>
      <c r="G35" s="1">
        <v>42930.3</v>
      </c>
      <c r="H35" s="1">
        <v>42569.2</v>
      </c>
      <c r="I35" s="1">
        <v>38701.1</v>
      </c>
      <c r="J35" s="6">
        <v>0.90149000000000001</v>
      </c>
      <c r="K35" s="6">
        <v>0.90912999999999999</v>
      </c>
    </row>
    <row r="36" spans="1:11" ht="31.5" x14ac:dyDescent="0.2">
      <c r="A36" s="2" t="s">
        <v>25</v>
      </c>
      <c r="B36" s="3">
        <v>176</v>
      </c>
      <c r="C36" s="4">
        <v>4</v>
      </c>
      <c r="D36" s="4">
        <v>9</v>
      </c>
      <c r="E36" s="5" t="s">
        <v>76</v>
      </c>
      <c r="F36" s="7">
        <v>240</v>
      </c>
      <c r="G36" s="1">
        <v>42930.3</v>
      </c>
      <c r="H36" s="1">
        <v>42569.2</v>
      </c>
      <c r="I36" s="1">
        <v>38701.1</v>
      </c>
      <c r="J36" s="6">
        <v>0.90149000000000001</v>
      </c>
      <c r="K36" s="6">
        <v>0.90912999999999999</v>
      </c>
    </row>
    <row r="37" spans="1:11" ht="31.5" x14ac:dyDescent="0.2">
      <c r="A37" s="2" t="s">
        <v>24</v>
      </c>
      <c r="B37" s="3">
        <v>176</v>
      </c>
      <c r="C37" s="4">
        <v>4</v>
      </c>
      <c r="D37" s="4">
        <v>9</v>
      </c>
      <c r="E37" s="5" t="s">
        <v>76</v>
      </c>
      <c r="F37" s="7" t="s">
        <v>23</v>
      </c>
      <c r="G37" s="1">
        <v>6786.7</v>
      </c>
      <c r="H37" s="1">
        <v>5509.9</v>
      </c>
      <c r="I37" s="1">
        <v>5054</v>
      </c>
      <c r="J37" s="6">
        <v>0.74470000000000003</v>
      </c>
      <c r="K37" s="6">
        <v>0.91727000000000003</v>
      </c>
    </row>
    <row r="38" spans="1:11" ht="15.75" x14ac:dyDescent="0.2">
      <c r="A38" s="2" t="s">
        <v>22</v>
      </c>
      <c r="B38" s="3">
        <v>176</v>
      </c>
      <c r="C38" s="4">
        <v>4</v>
      </c>
      <c r="D38" s="4">
        <v>9</v>
      </c>
      <c r="E38" s="5" t="s">
        <v>76</v>
      </c>
      <c r="F38" s="7" t="s">
        <v>21</v>
      </c>
      <c r="G38" s="1">
        <v>32639.8</v>
      </c>
      <c r="H38" s="1">
        <v>33267.4</v>
      </c>
      <c r="I38" s="1">
        <v>30148.6</v>
      </c>
      <c r="J38" s="6">
        <v>0.92367999999999995</v>
      </c>
      <c r="K38" s="6">
        <v>0.90625</v>
      </c>
    </row>
    <row r="39" spans="1:11" ht="15.75" x14ac:dyDescent="0.2">
      <c r="A39" s="2" t="s">
        <v>48</v>
      </c>
      <c r="B39" s="3">
        <v>176</v>
      </c>
      <c r="C39" s="4">
        <v>4</v>
      </c>
      <c r="D39" s="4">
        <v>9</v>
      </c>
      <c r="E39" s="5" t="s">
        <v>76</v>
      </c>
      <c r="F39" s="7" t="s">
        <v>47</v>
      </c>
      <c r="G39" s="1">
        <v>3503.8</v>
      </c>
      <c r="H39" s="1">
        <v>3792</v>
      </c>
      <c r="I39" s="1">
        <v>3498.5</v>
      </c>
      <c r="J39" s="6">
        <v>0.99846000000000001</v>
      </c>
      <c r="K39" s="6">
        <v>0.92259999999999998</v>
      </c>
    </row>
    <row r="40" spans="1:11" ht="15.75" x14ac:dyDescent="0.2">
      <c r="A40" s="2" t="s">
        <v>11</v>
      </c>
      <c r="B40" s="3">
        <v>176</v>
      </c>
      <c r="C40" s="4">
        <v>4</v>
      </c>
      <c r="D40" s="4">
        <v>9</v>
      </c>
      <c r="E40" s="5" t="s">
        <v>76</v>
      </c>
      <c r="F40" s="7">
        <v>300</v>
      </c>
      <c r="G40" s="1">
        <v>4.4000000000000004</v>
      </c>
      <c r="H40" s="1">
        <v>6.3</v>
      </c>
      <c r="I40" s="1">
        <v>6.3</v>
      </c>
      <c r="J40" s="6">
        <v>1.4431499999999999</v>
      </c>
      <c r="K40" s="6">
        <v>1</v>
      </c>
    </row>
    <row r="41" spans="1:11" ht="31.5" x14ac:dyDescent="0.2">
      <c r="A41" s="2" t="s">
        <v>46</v>
      </c>
      <c r="B41" s="3">
        <v>176</v>
      </c>
      <c r="C41" s="4">
        <v>4</v>
      </c>
      <c r="D41" s="4">
        <v>9</v>
      </c>
      <c r="E41" s="5" t="s">
        <v>76</v>
      </c>
      <c r="F41" s="7">
        <v>320</v>
      </c>
      <c r="G41" s="1">
        <v>4.4000000000000004</v>
      </c>
      <c r="H41" s="1">
        <v>6.3</v>
      </c>
      <c r="I41" s="1">
        <v>6.3</v>
      </c>
      <c r="J41" s="6">
        <v>1.4431499999999999</v>
      </c>
      <c r="K41" s="6">
        <v>1</v>
      </c>
    </row>
    <row r="42" spans="1:11" ht="31.5" x14ac:dyDescent="0.2">
      <c r="A42" s="2" t="s">
        <v>45</v>
      </c>
      <c r="B42" s="3">
        <v>176</v>
      </c>
      <c r="C42" s="4">
        <v>4</v>
      </c>
      <c r="D42" s="4">
        <v>9</v>
      </c>
      <c r="E42" s="5" t="s">
        <v>76</v>
      </c>
      <c r="F42" s="7" t="s">
        <v>44</v>
      </c>
      <c r="G42" s="1">
        <v>4.4000000000000004</v>
      </c>
      <c r="H42" s="1">
        <v>6.3</v>
      </c>
      <c r="I42" s="1">
        <v>6.3</v>
      </c>
      <c r="J42" s="6">
        <v>1.4431499999999999</v>
      </c>
      <c r="K42" s="6">
        <v>1</v>
      </c>
    </row>
    <row r="43" spans="1:11" ht="15.75" x14ac:dyDescent="0.2">
      <c r="A43" s="2" t="s">
        <v>20</v>
      </c>
      <c r="B43" s="3">
        <v>176</v>
      </c>
      <c r="C43" s="4">
        <v>4</v>
      </c>
      <c r="D43" s="4">
        <v>9</v>
      </c>
      <c r="E43" s="5" t="s">
        <v>76</v>
      </c>
      <c r="F43" s="7">
        <v>800</v>
      </c>
      <c r="G43" s="1">
        <v>3346.4</v>
      </c>
      <c r="H43" s="1">
        <v>13803</v>
      </c>
      <c r="I43" s="1">
        <v>13803</v>
      </c>
      <c r="J43" s="6">
        <v>4.1247400000000001</v>
      </c>
      <c r="K43" s="6">
        <v>1</v>
      </c>
    </row>
    <row r="44" spans="1:11" ht="15.75" x14ac:dyDescent="0.2">
      <c r="A44" s="2" t="s">
        <v>43</v>
      </c>
      <c r="B44" s="3">
        <v>176</v>
      </c>
      <c r="C44" s="4">
        <v>4</v>
      </c>
      <c r="D44" s="4">
        <v>9</v>
      </c>
      <c r="E44" s="5" t="s">
        <v>76</v>
      </c>
      <c r="F44" s="7">
        <v>830</v>
      </c>
      <c r="G44" s="1">
        <v>244.1</v>
      </c>
      <c r="H44" s="1">
        <v>1019.1</v>
      </c>
      <c r="I44" s="1">
        <v>1019.1</v>
      </c>
      <c r="J44" s="6">
        <v>4.1748700000000003</v>
      </c>
      <c r="K44" s="6">
        <v>1</v>
      </c>
    </row>
    <row r="45" spans="1:11" ht="31.5" x14ac:dyDescent="0.2">
      <c r="A45" s="2" t="s">
        <v>42</v>
      </c>
      <c r="B45" s="3">
        <v>176</v>
      </c>
      <c r="C45" s="4">
        <v>4</v>
      </c>
      <c r="D45" s="4">
        <v>9</v>
      </c>
      <c r="E45" s="5" t="s">
        <v>76</v>
      </c>
      <c r="F45" s="7" t="s">
        <v>41</v>
      </c>
      <c r="G45" s="1">
        <v>244.1</v>
      </c>
      <c r="H45" s="1">
        <v>1019.1</v>
      </c>
      <c r="I45" s="1">
        <v>1019.1</v>
      </c>
      <c r="J45" s="6">
        <v>4.1748700000000003</v>
      </c>
      <c r="K45" s="6">
        <v>1</v>
      </c>
    </row>
    <row r="46" spans="1:11" ht="15.75" x14ac:dyDescent="0.2">
      <c r="A46" s="2" t="s">
        <v>19</v>
      </c>
      <c r="B46" s="3">
        <v>176</v>
      </c>
      <c r="C46" s="4">
        <v>4</v>
      </c>
      <c r="D46" s="4">
        <v>9</v>
      </c>
      <c r="E46" s="5" t="s">
        <v>76</v>
      </c>
      <c r="F46" s="7">
        <v>850</v>
      </c>
      <c r="G46" s="1">
        <v>3102.3</v>
      </c>
      <c r="H46" s="1">
        <v>12783.9</v>
      </c>
      <c r="I46" s="1">
        <v>12783.9</v>
      </c>
      <c r="J46" s="6">
        <v>4.1208</v>
      </c>
      <c r="K46" s="6">
        <v>1</v>
      </c>
    </row>
    <row r="47" spans="1:11" ht="31.5" x14ac:dyDescent="0.2">
      <c r="A47" s="2" t="s">
        <v>40</v>
      </c>
      <c r="B47" s="3">
        <v>176</v>
      </c>
      <c r="C47" s="4">
        <v>4</v>
      </c>
      <c r="D47" s="4">
        <v>9</v>
      </c>
      <c r="E47" s="5" t="s">
        <v>76</v>
      </c>
      <c r="F47" s="7" t="s">
        <v>39</v>
      </c>
      <c r="G47" s="1">
        <v>2030.1</v>
      </c>
      <c r="H47" s="1">
        <v>2030</v>
      </c>
      <c r="I47" s="1">
        <v>2030</v>
      </c>
      <c r="J47" s="6">
        <v>0.99994000000000005</v>
      </c>
      <c r="K47" s="6">
        <v>1</v>
      </c>
    </row>
    <row r="48" spans="1:11" ht="15.75" x14ac:dyDescent="0.2">
      <c r="A48" s="2" t="s">
        <v>18</v>
      </c>
      <c r="B48" s="3">
        <v>176</v>
      </c>
      <c r="C48" s="4">
        <v>4</v>
      </c>
      <c r="D48" s="4">
        <v>9</v>
      </c>
      <c r="E48" s="5" t="s">
        <v>76</v>
      </c>
      <c r="F48" s="7" t="s">
        <v>16</v>
      </c>
      <c r="G48" s="1">
        <v>635</v>
      </c>
      <c r="H48" s="1">
        <v>8846</v>
      </c>
      <c r="I48" s="1">
        <v>8846</v>
      </c>
      <c r="J48" s="6">
        <v>13.93079</v>
      </c>
      <c r="K48" s="6">
        <v>1</v>
      </c>
    </row>
    <row r="49" spans="1:11" ht="15.75" x14ac:dyDescent="0.2">
      <c r="A49" s="2" t="s">
        <v>33</v>
      </c>
      <c r="B49" s="3">
        <v>176</v>
      </c>
      <c r="C49" s="4">
        <v>4</v>
      </c>
      <c r="D49" s="4">
        <v>9</v>
      </c>
      <c r="E49" s="5" t="s">
        <v>76</v>
      </c>
      <c r="F49" s="7" t="s">
        <v>32</v>
      </c>
      <c r="G49" s="1">
        <v>437.2</v>
      </c>
      <c r="H49" s="1">
        <v>1907.9</v>
      </c>
      <c r="I49" s="1">
        <v>1907.9</v>
      </c>
      <c r="J49" s="6">
        <v>4.3639599999999996</v>
      </c>
      <c r="K49" s="6">
        <v>1</v>
      </c>
    </row>
    <row r="50" spans="1:11" ht="78.75" x14ac:dyDescent="0.2">
      <c r="A50" s="2" t="s">
        <v>54</v>
      </c>
      <c r="B50" s="3">
        <v>176</v>
      </c>
      <c r="C50" s="4">
        <v>4</v>
      </c>
      <c r="D50" s="4">
        <v>9</v>
      </c>
      <c r="E50" s="5" t="s">
        <v>57</v>
      </c>
      <c r="F50" s="7" t="s">
        <v>3</v>
      </c>
      <c r="G50" s="1">
        <v>126085</v>
      </c>
      <c r="H50" s="1">
        <v>126085</v>
      </c>
      <c r="I50" s="1">
        <v>121110.9</v>
      </c>
      <c r="J50" s="6">
        <v>0.96055000000000001</v>
      </c>
      <c r="K50" s="6">
        <v>0.96055000000000001</v>
      </c>
    </row>
    <row r="51" spans="1:11" ht="31.5" x14ac:dyDescent="0.2">
      <c r="A51" s="2" t="s">
        <v>26</v>
      </c>
      <c r="B51" s="3">
        <v>176</v>
      </c>
      <c r="C51" s="4">
        <v>4</v>
      </c>
      <c r="D51" s="4">
        <v>9</v>
      </c>
      <c r="E51" s="5" t="s">
        <v>57</v>
      </c>
      <c r="F51" s="7">
        <v>200</v>
      </c>
      <c r="G51" s="1">
        <v>126085</v>
      </c>
      <c r="H51" s="1">
        <v>126085</v>
      </c>
      <c r="I51" s="1">
        <v>121110.9</v>
      </c>
      <c r="J51" s="6">
        <v>0.96055000000000001</v>
      </c>
      <c r="K51" s="6">
        <v>0.96055000000000001</v>
      </c>
    </row>
    <row r="52" spans="1:11" ht="31.5" x14ac:dyDescent="0.2">
      <c r="A52" s="2" t="s">
        <v>25</v>
      </c>
      <c r="B52" s="3">
        <v>176</v>
      </c>
      <c r="C52" s="4">
        <v>4</v>
      </c>
      <c r="D52" s="4">
        <v>9</v>
      </c>
      <c r="E52" s="5" t="s">
        <v>57</v>
      </c>
      <c r="F52" s="7">
        <v>240</v>
      </c>
      <c r="G52" s="1">
        <v>126085</v>
      </c>
      <c r="H52" s="1">
        <v>126085</v>
      </c>
      <c r="I52" s="1">
        <v>121110.9</v>
      </c>
      <c r="J52" s="6">
        <v>0.96055000000000001</v>
      </c>
      <c r="K52" s="6">
        <v>0.96055000000000001</v>
      </c>
    </row>
    <row r="53" spans="1:11" ht="31.5" x14ac:dyDescent="0.2">
      <c r="A53" s="2" t="s">
        <v>24</v>
      </c>
      <c r="B53" s="3">
        <v>176</v>
      </c>
      <c r="C53" s="4">
        <v>4</v>
      </c>
      <c r="D53" s="4">
        <v>9</v>
      </c>
      <c r="E53" s="5" t="s">
        <v>57</v>
      </c>
      <c r="F53" s="7" t="s">
        <v>23</v>
      </c>
      <c r="G53" s="1">
        <v>4606.3</v>
      </c>
      <c r="H53" s="1">
        <v>7606.3</v>
      </c>
      <c r="I53" s="1">
        <v>7276.3</v>
      </c>
      <c r="J53" s="6">
        <v>1.5796300000000001</v>
      </c>
      <c r="K53" s="6">
        <v>0.95660999999999996</v>
      </c>
    </row>
    <row r="54" spans="1:11" ht="15.75" x14ac:dyDescent="0.2">
      <c r="A54" s="2" t="s">
        <v>22</v>
      </c>
      <c r="B54" s="3">
        <v>176</v>
      </c>
      <c r="C54" s="4">
        <v>4</v>
      </c>
      <c r="D54" s="4">
        <v>9</v>
      </c>
      <c r="E54" s="5" t="s">
        <v>57</v>
      </c>
      <c r="F54" s="7" t="s">
        <v>21</v>
      </c>
      <c r="G54" s="1">
        <v>120228.7</v>
      </c>
      <c r="H54" s="1">
        <v>117228.7</v>
      </c>
      <c r="I54" s="1">
        <v>112717.5</v>
      </c>
      <c r="J54" s="6">
        <v>0.93752999999999997</v>
      </c>
      <c r="K54" s="6">
        <v>0.96152000000000004</v>
      </c>
    </row>
    <row r="55" spans="1:11" ht="15.75" x14ac:dyDescent="0.2">
      <c r="A55" s="2" t="s">
        <v>48</v>
      </c>
      <c r="B55" s="3">
        <v>176</v>
      </c>
      <c r="C55" s="4">
        <v>4</v>
      </c>
      <c r="D55" s="4">
        <v>9</v>
      </c>
      <c r="E55" s="5" t="s">
        <v>57</v>
      </c>
      <c r="F55" s="7" t="s">
        <v>47</v>
      </c>
      <c r="G55" s="1">
        <v>1250</v>
      </c>
      <c r="H55" s="1">
        <v>1250</v>
      </c>
      <c r="I55" s="1">
        <v>1117.0999999999999</v>
      </c>
      <c r="J55" s="6">
        <v>0.89370000000000005</v>
      </c>
      <c r="K55" s="6">
        <v>0.89370000000000005</v>
      </c>
    </row>
    <row r="56" spans="1:11" ht="31.5" x14ac:dyDescent="0.2">
      <c r="A56" s="2" t="s">
        <v>135</v>
      </c>
      <c r="B56" s="3">
        <v>176</v>
      </c>
      <c r="C56" s="4">
        <v>4</v>
      </c>
      <c r="D56" s="4">
        <v>9</v>
      </c>
      <c r="E56" s="5" t="s">
        <v>148</v>
      </c>
      <c r="F56" s="7" t="s">
        <v>3</v>
      </c>
      <c r="G56" s="1">
        <v>71098.7</v>
      </c>
      <c r="H56" s="1">
        <v>71098.7</v>
      </c>
      <c r="I56" s="1">
        <v>70299.399999999994</v>
      </c>
      <c r="J56" s="6">
        <v>0.98875999999999997</v>
      </c>
      <c r="K56" s="6">
        <v>0.98875999999999997</v>
      </c>
    </row>
    <row r="57" spans="1:11" ht="63" x14ac:dyDescent="0.2">
      <c r="A57" s="2" t="s">
        <v>147</v>
      </c>
      <c r="B57" s="3">
        <v>176</v>
      </c>
      <c r="C57" s="4">
        <v>4</v>
      </c>
      <c r="D57" s="4">
        <v>9</v>
      </c>
      <c r="E57" s="5" t="s">
        <v>146</v>
      </c>
      <c r="F57" s="7" t="s">
        <v>3</v>
      </c>
      <c r="G57" s="1">
        <v>71098.7</v>
      </c>
      <c r="H57" s="1">
        <v>71098.7</v>
      </c>
      <c r="I57" s="1">
        <v>70299.399999999994</v>
      </c>
      <c r="J57" s="6">
        <v>0.98875999999999997</v>
      </c>
      <c r="K57" s="6">
        <v>0.98875999999999997</v>
      </c>
    </row>
    <row r="58" spans="1:11" ht="31.5" x14ac:dyDescent="0.2">
      <c r="A58" s="2" t="s">
        <v>26</v>
      </c>
      <c r="B58" s="3">
        <v>176</v>
      </c>
      <c r="C58" s="4">
        <v>4</v>
      </c>
      <c r="D58" s="4">
        <v>9</v>
      </c>
      <c r="E58" s="5" t="s">
        <v>146</v>
      </c>
      <c r="F58" s="7">
        <v>200</v>
      </c>
      <c r="G58" s="1">
        <v>71098.7</v>
      </c>
      <c r="H58" s="1">
        <v>71098.7</v>
      </c>
      <c r="I58" s="1">
        <v>70299.399999999994</v>
      </c>
      <c r="J58" s="6">
        <v>0.98875999999999997</v>
      </c>
      <c r="K58" s="6">
        <v>0.98875999999999997</v>
      </c>
    </row>
    <row r="59" spans="1:11" ht="31.5" x14ac:dyDescent="0.2">
      <c r="A59" s="2" t="s">
        <v>25</v>
      </c>
      <c r="B59" s="3">
        <v>176</v>
      </c>
      <c r="C59" s="4">
        <v>4</v>
      </c>
      <c r="D59" s="4">
        <v>9</v>
      </c>
      <c r="E59" s="5" t="s">
        <v>146</v>
      </c>
      <c r="F59" s="7">
        <v>240</v>
      </c>
      <c r="G59" s="1">
        <v>71098.7</v>
      </c>
      <c r="H59" s="1">
        <v>71098.7</v>
      </c>
      <c r="I59" s="1">
        <v>70299.399999999994</v>
      </c>
      <c r="J59" s="6">
        <v>0.98875999999999997</v>
      </c>
      <c r="K59" s="6">
        <v>0.98875999999999997</v>
      </c>
    </row>
    <row r="60" spans="1:11" ht="15.75" x14ac:dyDescent="0.2">
      <c r="A60" s="2" t="s">
        <v>22</v>
      </c>
      <c r="B60" s="3">
        <v>176</v>
      </c>
      <c r="C60" s="4">
        <v>4</v>
      </c>
      <c r="D60" s="4">
        <v>9</v>
      </c>
      <c r="E60" s="5" t="s">
        <v>146</v>
      </c>
      <c r="F60" s="7" t="s">
        <v>21</v>
      </c>
      <c r="G60" s="1">
        <v>71098.7</v>
      </c>
      <c r="H60" s="1">
        <v>71098.7</v>
      </c>
      <c r="I60" s="1">
        <v>70299.399999999994</v>
      </c>
      <c r="J60" s="6">
        <v>0.98875999999999997</v>
      </c>
      <c r="K60" s="6">
        <v>0.98875999999999997</v>
      </c>
    </row>
    <row r="61" spans="1:11" ht="63" x14ac:dyDescent="0.2">
      <c r="A61" s="2" t="s">
        <v>145</v>
      </c>
      <c r="B61" s="3">
        <v>176</v>
      </c>
      <c r="C61" s="4">
        <v>4</v>
      </c>
      <c r="D61" s="4">
        <v>9</v>
      </c>
      <c r="E61" s="5" t="s">
        <v>144</v>
      </c>
      <c r="F61" s="7" t="s">
        <v>3</v>
      </c>
      <c r="G61" s="1">
        <v>688678.40000000002</v>
      </c>
      <c r="H61" s="1">
        <v>688678.40000000002</v>
      </c>
      <c r="I61" s="1">
        <v>559266.69999999995</v>
      </c>
      <c r="J61" s="6">
        <v>0.81208999999999998</v>
      </c>
      <c r="K61" s="6">
        <v>0.81208999999999998</v>
      </c>
    </row>
    <row r="62" spans="1:11" ht="47.25" x14ac:dyDescent="0.2">
      <c r="A62" s="2" t="s">
        <v>143</v>
      </c>
      <c r="B62" s="3">
        <v>176</v>
      </c>
      <c r="C62" s="4">
        <v>4</v>
      </c>
      <c r="D62" s="4">
        <v>9</v>
      </c>
      <c r="E62" s="5" t="s">
        <v>142</v>
      </c>
      <c r="F62" s="7" t="s">
        <v>3</v>
      </c>
      <c r="G62" s="1">
        <v>102894.5</v>
      </c>
      <c r="H62" s="1">
        <v>102894.5</v>
      </c>
      <c r="I62" s="1">
        <v>100936.1</v>
      </c>
      <c r="J62" s="6">
        <v>0.98097000000000001</v>
      </c>
      <c r="K62" s="6">
        <v>0.98097000000000001</v>
      </c>
    </row>
    <row r="63" spans="1:11" ht="47.25" x14ac:dyDescent="0.2">
      <c r="A63" s="2" t="s">
        <v>141</v>
      </c>
      <c r="B63" s="3">
        <v>176</v>
      </c>
      <c r="C63" s="4">
        <v>4</v>
      </c>
      <c r="D63" s="4">
        <v>9</v>
      </c>
      <c r="E63" s="5" t="s">
        <v>140</v>
      </c>
      <c r="F63" s="7" t="s">
        <v>3</v>
      </c>
      <c r="G63" s="1">
        <v>102894.5</v>
      </c>
      <c r="H63" s="1">
        <v>102894.5</v>
      </c>
      <c r="I63" s="1">
        <v>100936.1</v>
      </c>
      <c r="J63" s="6">
        <v>0.98097000000000001</v>
      </c>
      <c r="K63" s="6">
        <v>0.98097000000000001</v>
      </c>
    </row>
    <row r="64" spans="1:11" ht="31.5" x14ac:dyDescent="0.2">
      <c r="A64" s="2" t="s">
        <v>26</v>
      </c>
      <c r="B64" s="3">
        <v>176</v>
      </c>
      <c r="C64" s="4">
        <v>4</v>
      </c>
      <c r="D64" s="4">
        <v>9</v>
      </c>
      <c r="E64" s="5" t="s">
        <v>140</v>
      </c>
      <c r="F64" s="7">
        <v>200</v>
      </c>
      <c r="G64" s="1">
        <v>102894.5</v>
      </c>
      <c r="H64" s="1">
        <v>102894.5</v>
      </c>
      <c r="I64" s="1">
        <v>100936.1</v>
      </c>
      <c r="J64" s="6">
        <v>0.98097000000000001</v>
      </c>
      <c r="K64" s="6">
        <v>0.98097000000000001</v>
      </c>
    </row>
    <row r="65" spans="1:11" ht="31.5" x14ac:dyDescent="0.2">
      <c r="A65" s="2" t="s">
        <v>25</v>
      </c>
      <c r="B65" s="3">
        <v>176</v>
      </c>
      <c r="C65" s="4">
        <v>4</v>
      </c>
      <c r="D65" s="4">
        <v>9</v>
      </c>
      <c r="E65" s="5" t="s">
        <v>140</v>
      </c>
      <c r="F65" s="7">
        <v>240</v>
      </c>
      <c r="G65" s="1">
        <v>102894.5</v>
      </c>
      <c r="H65" s="1">
        <v>102894.5</v>
      </c>
      <c r="I65" s="1">
        <v>100936.1</v>
      </c>
      <c r="J65" s="6">
        <v>0.98097000000000001</v>
      </c>
      <c r="K65" s="6">
        <v>0.98097000000000001</v>
      </c>
    </row>
    <row r="66" spans="1:11" ht="31.5" x14ac:dyDescent="0.2">
      <c r="A66" s="2" t="s">
        <v>24</v>
      </c>
      <c r="B66" s="3">
        <v>176</v>
      </c>
      <c r="C66" s="4">
        <v>4</v>
      </c>
      <c r="D66" s="4">
        <v>9</v>
      </c>
      <c r="E66" s="5" t="s">
        <v>140</v>
      </c>
      <c r="F66" s="7" t="s">
        <v>23</v>
      </c>
      <c r="G66" s="1">
        <v>2954.6</v>
      </c>
      <c r="H66" s="1">
        <v>924</v>
      </c>
      <c r="I66" s="1">
        <v>924</v>
      </c>
      <c r="J66" s="6">
        <v>0.31273000000000001</v>
      </c>
      <c r="K66" s="6">
        <v>1</v>
      </c>
    </row>
    <row r="67" spans="1:11" ht="15.75" x14ac:dyDescent="0.2">
      <c r="A67" s="2" t="s">
        <v>22</v>
      </c>
      <c r="B67" s="3">
        <v>176</v>
      </c>
      <c r="C67" s="4">
        <v>4</v>
      </c>
      <c r="D67" s="4">
        <v>9</v>
      </c>
      <c r="E67" s="5" t="s">
        <v>140</v>
      </c>
      <c r="F67" s="7" t="s">
        <v>21</v>
      </c>
      <c r="G67" s="1">
        <v>99939.9</v>
      </c>
      <c r="H67" s="1">
        <v>101970.5</v>
      </c>
      <c r="I67" s="1">
        <v>100012.1</v>
      </c>
      <c r="J67" s="6">
        <v>1.0007200000000001</v>
      </c>
      <c r="K67" s="6">
        <v>0.98079000000000005</v>
      </c>
    </row>
    <row r="68" spans="1:11" ht="78.75" x14ac:dyDescent="0.2">
      <c r="A68" s="2" t="s">
        <v>139</v>
      </c>
      <c r="B68" s="3">
        <v>176</v>
      </c>
      <c r="C68" s="4">
        <v>4</v>
      </c>
      <c r="D68" s="4">
        <v>9</v>
      </c>
      <c r="E68" s="5" t="s">
        <v>138</v>
      </c>
      <c r="F68" s="7" t="s">
        <v>3</v>
      </c>
      <c r="G68" s="1">
        <v>422636.2</v>
      </c>
      <c r="H68" s="1">
        <v>422636.2</v>
      </c>
      <c r="I68" s="1">
        <v>298072.8</v>
      </c>
      <c r="J68" s="6">
        <v>0.70526999999999995</v>
      </c>
      <c r="K68" s="6">
        <v>0.70526999999999995</v>
      </c>
    </row>
    <row r="69" spans="1:11" ht="47.25" x14ac:dyDescent="0.2">
      <c r="A69" s="2" t="s">
        <v>137</v>
      </c>
      <c r="B69" s="3">
        <v>176</v>
      </c>
      <c r="C69" s="4">
        <v>4</v>
      </c>
      <c r="D69" s="4">
        <v>9</v>
      </c>
      <c r="E69" s="5" t="s">
        <v>136</v>
      </c>
      <c r="F69" s="7" t="s">
        <v>3</v>
      </c>
      <c r="G69" s="1">
        <v>422636.2</v>
      </c>
      <c r="H69" s="1">
        <v>422636.2</v>
      </c>
      <c r="I69" s="1">
        <v>298072.8</v>
      </c>
      <c r="J69" s="6">
        <v>0.70526999999999995</v>
      </c>
      <c r="K69" s="6">
        <v>0.70526999999999995</v>
      </c>
    </row>
    <row r="70" spans="1:11" ht="31.5" x14ac:dyDescent="0.2">
      <c r="A70" s="2" t="s">
        <v>26</v>
      </c>
      <c r="B70" s="3">
        <v>176</v>
      </c>
      <c r="C70" s="4">
        <v>4</v>
      </c>
      <c r="D70" s="4">
        <v>9</v>
      </c>
      <c r="E70" s="5" t="s">
        <v>136</v>
      </c>
      <c r="F70" s="7">
        <v>200</v>
      </c>
      <c r="G70" s="1">
        <v>351463.2</v>
      </c>
      <c r="H70" s="1">
        <v>351463.2</v>
      </c>
      <c r="I70" s="1">
        <v>284266.09999999998</v>
      </c>
      <c r="J70" s="6">
        <v>0.80881000000000003</v>
      </c>
      <c r="K70" s="6">
        <v>0.80881000000000003</v>
      </c>
    </row>
    <row r="71" spans="1:11" ht="31.5" x14ac:dyDescent="0.2">
      <c r="A71" s="2" t="s">
        <v>25</v>
      </c>
      <c r="B71" s="3">
        <v>176</v>
      </c>
      <c r="C71" s="4">
        <v>4</v>
      </c>
      <c r="D71" s="4">
        <v>9</v>
      </c>
      <c r="E71" s="5" t="s">
        <v>136</v>
      </c>
      <c r="F71" s="7">
        <v>240</v>
      </c>
      <c r="G71" s="1">
        <v>351463.2</v>
      </c>
      <c r="H71" s="1">
        <v>351463.2</v>
      </c>
      <c r="I71" s="1">
        <v>284266.09999999998</v>
      </c>
      <c r="J71" s="6">
        <v>0.80881000000000003</v>
      </c>
      <c r="K71" s="6">
        <v>0.80881000000000003</v>
      </c>
    </row>
    <row r="72" spans="1:11" ht="31.5" x14ac:dyDescent="0.2">
      <c r="A72" s="2" t="s">
        <v>50</v>
      </c>
      <c r="B72" s="3">
        <v>176</v>
      </c>
      <c r="C72" s="4">
        <v>4</v>
      </c>
      <c r="D72" s="4">
        <v>9</v>
      </c>
      <c r="E72" s="5" t="s">
        <v>136</v>
      </c>
      <c r="F72" s="7" t="s">
        <v>49</v>
      </c>
      <c r="G72" s="1">
        <v>181588.5</v>
      </c>
      <c r="H72" s="1">
        <v>181588.5</v>
      </c>
      <c r="I72" s="1">
        <v>120882.6</v>
      </c>
      <c r="J72" s="6">
        <v>0.66569999999999996</v>
      </c>
      <c r="K72" s="6">
        <v>0.66569999999999996</v>
      </c>
    </row>
    <row r="73" spans="1:11" ht="15.75" x14ac:dyDescent="0.2">
      <c r="A73" s="2" t="s">
        <v>22</v>
      </c>
      <c r="B73" s="3">
        <v>176</v>
      </c>
      <c r="C73" s="4">
        <v>4</v>
      </c>
      <c r="D73" s="4">
        <v>9</v>
      </c>
      <c r="E73" s="5" t="s">
        <v>136</v>
      </c>
      <c r="F73" s="7" t="s">
        <v>21</v>
      </c>
      <c r="G73" s="1">
        <v>169874.7</v>
      </c>
      <c r="H73" s="1">
        <v>169874.7</v>
      </c>
      <c r="I73" s="1">
        <v>163383.6</v>
      </c>
      <c r="J73" s="6">
        <v>0.96179000000000003</v>
      </c>
      <c r="K73" s="6">
        <v>0.96179000000000003</v>
      </c>
    </row>
    <row r="74" spans="1:11" ht="31.5" x14ac:dyDescent="0.2">
      <c r="A74" s="2" t="s">
        <v>83</v>
      </c>
      <c r="B74" s="3">
        <v>176</v>
      </c>
      <c r="C74" s="4">
        <v>4</v>
      </c>
      <c r="D74" s="4">
        <v>9</v>
      </c>
      <c r="E74" s="5" t="s">
        <v>136</v>
      </c>
      <c r="F74" s="7">
        <v>400</v>
      </c>
      <c r="G74" s="1">
        <v>71173</v>
      </c>
      <c r="H74" s="1">
        <v>71173</v>
      </c>
      <c r="I74" s="1">
        <v>13806.7</v>
      </c>
      <c r="J74" s="6">
        <v>0.19399</v>
      </c>
      <c r="K74" s="6">
        <v>0.19399</v>
      </c>
    </row>
    <row r="75" spans="1:11" ht="15.75" x14ac:dyDescent="0.2">
      <c r="A75" s="2" t="s">
        <v>82</v>
      </c>
      <c r="B75" s="3">
        <v>176</v>
      </c>
      <c r="C75" s="4">
        <v>4</v>
      </c>
      <c r="D75" s="4">
        <v>9</v>
      </c>
      <c r="E75" s="5" t="s">
        <v>136</v>
      </c>
      <c r="F75" s="7">
        <v>410</v>
      </c>
      <c r="G75" s="1">
        <v>71173</v>
      </c>
      <c r="H75" s="1">
        <v>71173</v>
      </c>
      <c r="I75" s="1">
        <v>13806.7</v>
      </c>
      <c r="J75" s="6">
        <v>0.19399</v>
      </c>
      <c r="K75" s="6">
        <v>0.19399</v>
      </c>
    </row>
    <row r="76" spans="1:11" ht="47.25" x14ac:dyDescent="0.2">
      <c r="A76" s="2" t="s">
        <v>81</v>
      </c>
      <c r="B76" s="3">
        <v>176</v>
      </c>
      <c r="C76" s="4">
        <v>4</v>
      </c>
      <c r="D76" s="4">
        <v>9</v>
      </c>
      <c r="E76" s="5" t="s">
        <v>136</v>
      </c>
      <c r="F76" s="7" t="s">
        <v>80</v>
      </c>
      <c r="G76" s="1">
        <v>71173</v>
      </c>
      <c r="H76" s="1">
        <v>71173</v>
      </c>
      <c r="I76" s="1">
        <v>13806.7</v>
      </c>
      <c r="J76" s="6">
        <v>0.19399</v>
      </c>
      <c r="K76" s="6">
        <v>0.19399</v>
      </c>
    </row>
    <row r="77" spans="1:11" ht="31.5" x14ac:dyDescent="0.2">
      <c r="A77" s="2" t="s">
        <v>135</v>
      </c>
      <c r="B77" s="3">
        <v>176</v>
      </c>
      <c r="C77" s="4">
        <v>4</v>
      </c>
      <c r="D77" s="4">
        <v>9</v>
      </c>
      <c r="E77" s="5" t="s">
        <v>134</v>
      </c>
      <c r="F77" s="7" t="s">
        <v>3</v>
      </c>
      <c r="G77" s="1">
        <v>149147.70000000001</v>
      </c>
      <c r="H77" s="1">
        <v>149147.70000000001</v>
      </c>
      <c r="I77" s="1">
        <v>146552.4</v>
      </c>
      <c r="J77" s="6">
        <v>0.98260000000000003</v>
      </c>
      <c r="K77" s="6">
        <v>0.98260000000000003</v>
      </c>
    </row>
    <row r="78" spans="1:11" ht="47.25" x14ac:dyDescent="0.2">
      <c r="A78" s="2" t="s">
        <v>133</v>
      </c>
      <c r="B78" s="3">
        <v>176</v>
      </c>
      <c r="C78" s="4">
        <v>4</v>
      </c>
      <c r="D78" s="4">
        <v>9</v>
      </c>
      <c r="E78" s="5" t="s">
        <v>132</v>
      </c>
      <c r="F78" s="7" t="s">
        <v>3</v>
      </c>
      <c r="G78" s="1">
        <v>149147.70000000001</v>
      </c>
      <c r="H78" s="1">
        <v>149147.70000000001</v>
      </c>
      <c r="I78" s="1">
        <v>146552.4</v>
      </c>
      <c r="J78" s="6">
        <v>0.98260000000000003</v>
      </c>
      <c r="K78" s="6">
        <v>0.98260000000000003</v>
      </c>
    </row>
    <row r="79" spans="1:11" ht="31.5" x14ac:dyDescent="0.2">
      <c r="A79" s="2" t="s">
        <v>26</v>
      </c>
      <c r="B79" s="3">
        <v>176</v>
      </c>
      <c r="C79" s="4">
        <v>4</v>
      </c>
      <c r="D79" s="4">
        <v>9</v>
      </c>
      <c r="E79" s="5" t="s">
        <v>132</v>
      </c>
      <c r="F79" s="7">
        <v>200</v>
      </c>
      <c r="G79" s="1">
        <v>149147.70000000001</v>
      </c>
      <c r="H79" s="1">
        <v>149147.70000000001</v>
      </c>
      <c r="I79" s="1">
        <v>146552.4</v>
      </c>
      <c r="J79" s="6">
        <v>0.98260000000000003</v>
      </c>
      <c r="K79" s="6">
        <v>0.98260000000000003</v>
      </c>
    </row>
    <row r="80" spans="1:11" ht="31.5" x14ac:dyDescent="0.2">
      <c r="A80" s="2" t="s">
        <v>25</v>
      </c>
      <c r="B80" s="3">
        <v>176</v>
      </c>
      <c r="C80" s="4">
        <v>4</v>
      </c>
      <c r="D80" s="4">
        <v>9</v>
      </c>
      <c r="E80" s="5" t="s">
        <v>132</v>
      </c>
      <c r="F80" s="7">
        <v>240</v>
      </c>
      <c r="G80" s="1">
        <v>149147.70000000001</v>
      </c>
      <c r="H80" s="1">
        <v>149147.70000000001</v>
      </c>
      <c r="I80" s="1">
        <v>146552.4</v>
      </c>
      <c r="J80" s="6">
        <v>0.98260000000000003</v>
      </c>
      <c r="K80" s="6">
        <v>0.98260000000000003</v>
      </c>
    </row>
    <row r="81" spans="1:11" ht="31.5" x14ac:dyDescent="0.2">
      <c r="A81" s="2" t="s">
        <v>50</v>
      </c>
      <c r="B81" s="3">
        <v>176</v>
      </c>
      <c r="C81" s="4">
        <v>4</v>
      </c>
      <c r="D81" s="4">
        <v>9</v>
      </c>
      <c r="E81" s="5" t="s">
        <v>132</v>
      </c>
      <c r="F81" s="7" t="s">
        <v>49</v>
      </c>
      <c r="G81" s="1">
        <v>149147.70000000001</v>
      </c>
      <c r="H81" s="1">
        <v>149147.70000000001</v>
      </c>
      <c r="I81" s="1">
        <v>146552.4</v>
      </c>
      <c r="J81" s="6">
        <v>0.98260000000000003</v>
      </c>
      <c r="K81" s="6">
        <v>0.98260000000000003</v>
      </c>
    </row>
    <row r="82" spans="1:11" ht="31.5" x14ac:dyDescent="0.2">
      <c r="A82" s="2" t="s">
        <v>131</v>
      </c>
      <c r="B82" s="3">
        <v>176</v>
      </c>
      <c r="C82" s="4">
        <v>4</v>
      </c>
      <c r="D82" s="4">
        <v>9</v>
      </c>
      <c r="E82" s="5" t="s">
        <v>130</v>
      </c>
      <c r="F82" s="7" t="s">
        <v>3</v>
      </c>
      <c r="G82" s="1">
        <v>14000</v>
      </c>
      <c r="H82" s="1">
        <v>14000</v>
      </c>
      <c r="I82" s="1">
        <v>13705.4</v>
      </c>
      <c r="J82" s="6">
        <v>0.97896000000000005</v>
      </c>
      <c r="K82" s="6">
        <v>0.97896000000000005</v>
      </c>
    </row>
    <row r="83" spans="1:11" ht="63" x14ac:dyDescent="0.2">
      <c r="A83" s="2" t="s">
        <v>129</v>
      </c>
      <c r="B83" s="3">
        <v>176</v>
      </c>
      <c r="C83" s="4">
        <v>4</v>
      </c>
      <c r="D83" s="4">
        <v>9</v>
      </c>
      <c r="E83" s="5" t="s">
        <v>128</v>
      </c>
      <c r="F83" s="7" t="s">
        <v>3</v>
      </c>
      <c r="G83" s="1">
        <v>2500</v>
      </c>
      <c r="H83" s="1">
        <v>2500</v>
      </c>
      <c r="I83" s="1">
        <v>2205.4</v>
      </c>
      <c r="J83" s="6">
        <v>0.88216000000000006</v>
      </c>
      <c r="K83" s="6">
        <v>0.88216000000000006</v>
      </c>
    </row>
    <row r="84" spans="1:11" ht="31.5" x14ac:dyDescent="0.2">
      <c r="A84" s="2" t="s">
        <v>26</v>
      </c>
      <c r="B84" s="3">
        <v>176</v>
      </c>
      <c r="C84" s="4">
        <v>4</v>
      </c>
      <c r="D84" s="4">
        <v>9</v>
      </c>
      <c r="E84" s="5" t="s">
        <v>128</v>
      </c>
      <c r="F84" s="7">
        <v>200</v>
      </c>
      <c r="G84" s="1">
        <v>2500</v>
      </c>
      <c r="H84" s="1">
        <v>2500</v>
      </c>
      <c r="I84" s="1">
        <v>2205.4</v>
      </c>
      <c r="J84" s="6">
        <v>0.88216000000000006</v>
      </c>
      <c r="K84" s="6">
        <v>0.88216000000000006</v>
      </c>
    </row>
    <row r="85" spans="1:11" ht="31.5" x14ac:dyDescent="0.2">
      <c r="A85" s="2" t="s">
        <v>25</v>
      </c>
      <c r="B85" s="3">
        <v>176</v>
      </c>
      <c r="C85" s="4">
        <v>4</v>
      </c>
      <c r="D85" s="4">
        <v>9</v>
      </c>
      <c r="E85" s="5" t="s">
        <v>128</v>
      </c>
      <c r="F85" s="7">
        <v>240</v>
      </c>
      <c r="G85" s="1">
        <v>2500</v>
      </c>
      <c r="H85" s="1">
        <v>2500</v>
      </c>
      <c r="I85" s="1">
        <v>2205.4</v>
      </c>
      <c r="J85" s="6">
        <v>0.88216000000000006</v>
      </c>
      <c r="K85" s="6">
        <v>0.88216000000000006</v>
      </c>
    </row>
    <row r="86" spans="1:11" ht="15.75" x14ac:dyDescent="0.2">
      <c r="A86" s="2" t="s">
        <v>22</v>
      </c>
      <c r="B86" s="3">
        <v>176</v>
      </c>
      <c r="C86" s="4">
        <v>4</v>
      </c>
      <c r="D86" s="4">
        <v>9</v>
      </c>
      <c r="E86" s="5" t="s">
        <v>128</v>
      </c>
      <c r="F86" s="7" t="s">
        <v>21</v>
      </c>
      <c r="G86" s="1">
        <v>2500</v>
      </c>
      <c r="H86" s="1">
        <v>2500</v>
      </c>
      <c r="I86" s="1">
        <v>2205.4</v>
      </c>
      <c r="J86" s="6">
        <v>0.88216000000000006</v>
      </c>
      <c r="K86" s="6">
        <v>0.88216000000000006</v>
      </c>
    </row>
    <row r="87" spans="1:11" ht="110.25" x14ac:dyDescent="0.2">
      <c r="A87" s="2" t="s">
        <v>127</v>
      </c>
      <c r="B87" s="3">
        <v>176</v>
      </c>
      <c r="C87" s="4">
        <v>4</v>
      </c>
      <c r="D87" s="4">
        <v>9</v>
      </c>
      <c r="E87" s="5" t="s">
        <v>126</v>
      </c>
      <c r="F87" s="7" t="s">
        <v>3</v>
      </c>
      <c r="G87" s="1">
        <v>11500</v>
      </c>
      <c r="H87" s="1">
        <v>11500</v>
      </c>
      <c r="I87" s="1">
        <v>11500</v>
      </c>
      <c r="J87" s="6">
        <v>1</v>
      </c>
      <c r="K87" s="6">
        <v>1</v>
      </c>
    </row>
    <row r="88" spans="1:11" ht="31.5" x14ac:dyDescent="0.2">
      <c r="A88" s="2" t="s">
        <v>26</v>
      </c>
      <c r="B88" s="3">
        <v>176</v>
      </c>
      <c r="C88" s="4">
        <v>4</v>
      </c>
      <c r="D88" s="4">
        <v>9</v>
      </c>
      <c r="E88" s="5" t="s">
        <v>126</v>
      </c>
      <c r="F88" s="7">
        <v>200</v>
      </c>
      <c r="G88" s="1">
        <v>11500</v>
      </c>
      <c r="H88" s="1">
        <v>11500</v>
      </c>
      <c r="I88" s="1">
        <v>11500</v>
      </c>
      <c r="J88" s="6">
        <v>1</v>
      </c>
      <c r="K88" s="6">
        <v>1</v>
      </c>
    </row>
    <row r="89" spans="1:11" ht="31.5" x14ac:dyDescent="0.2">
      <c r="A89" s="2" t="s">
        <v>25</v>
      </c>
      <c r="B89" s="3">
        <v>176</v>
      </c>
      <c r="C89" s="4">
        <v>4</v>
      </c>
      <c r="D89" s="4">
        <v>9</v>
      </c>
      <c r="E89" s="5" t="s">
        <v>126</v>
      </c>
      <c r="F89" s="7">
        <v>240</v>
      </c>
      <c r="G89" s="1">
        <v>11500</v>
      </c>
      <c r="H89" s="1">
        <v>11500</v>
      </c>
      <c r="I89" s="1">
        <v>11500</v>
      </c>
      <c r="J89" s="6">
        <v>1</v>
      </c>
      <c r="K89" s="6">
        <v>1</v>
      </c>
    </row>
    <row r="90" spans="1:11" ht="15.75" x14ac:dyDescent="0.2">
      <c r="A90" s="2" t="s">
        <v>22</v>
      </c>
      <c r="B90" s="3">
        <v>176</v>
      </c>
      <c r="C90" s="4">
        <v>4</v>
      </c>
      <c r="D90" s="4">
        <v>9</v>
      </c>
      <c r="E90" s="5" t="s">
        <v>126</v>
      </c>
      <c r="F90" s="7" t="s">
        <v>21</v>
      </c>
      <c r="G90" s="1">
        <v>11500</v>
      </c>
      <c r="H90" s="1">
        <v>11500</v>
      </c>
      <c r="I90" s="1">
        <v>11500</v>
      </c>
      <c r="J90" s="6">
        <v>1</v>
      </c>
      <c r="K90" s="6">
        <v>1</v>
      </c>
    </row>
    <row r="91" spans="1:11" ht="63" x14ac:dyDescent="0.2">
      <c r="A91" s="2" t="s">
        <v>125</v>
      </c>
      <c r="B91" s="3">
        <v>176</v>
      </c>
      <c r="C91" s="4">
        <v>4</v>
      </c>
      <c r="D91" s="4">
        <v>9</v>
      </c>
      <c r="E91" s="5" t="s">
        <v>124</v>
      </c>
      <c r="F91" s="7" t="s">
        <v>3</v>
      </c>
      <c r="G91" s="1">
        <v>26514826.800000001</v>
      </c>
      <c r="H91" s="1">
        <v>26434826.800000001</v>
      </c>
      <c r="I91" s="1">
        <v>25081763.800000001</v>
      </c>
      <c r="J91" s="6">
        <v>0.94594999999999996</v>
      </c>
      <c r="K91" s="6">
        <v>0.94882</v>
      </c>
    </row>
    <row r="92" spans="1:11" ht="78.75" x14ac:dyDescent="0.2">
      <c r="A92" s="2" t="s">
        <v>123</v>
      </c>
      <c r="B92" s="3">
        <v>176</v>
      </c>
      <c r="C92" s="4">
        <v>4</v>
      </c>
      <c r="D92" s="4">
        <v>9</v>
      </c>
      <c r="E92" s="5" t="s">
        <v>122</v>
      </c>
      <c r="F92" s="7" t="s">
        <v>3</v>
      </c>
      <c r="G92" s="1">
        <v>574329.30000000005</v>
      </c>
      <c r="H92" s="1">
        <v>574329.30000000005</v>
      </c>
      <c r="I92" s="1">
        <v>379930.9</v>
      </c>
      <c r="J92" s="6">
        <v>0.66152</v>
      </c>
      <c r="K92" s="6">
        <v>0.66152</v>
      </c>
    </row>
    <row r="93" spans="1:11" ht="63" x14ac:dyDescent="0.2">
      <c r="A93" s="2" t="s">
        <v>121</v>
      </c>
      <c r="B93" s="3">
        <v>176</v>
      </c>
      <c r="C93" s="4">
        <v>4</v>
      </c>
      <c r="D93" s="4">
        <v>9</v>
      </c>
      <c r="E93" s="5" t="s">
        <v>120</v>
      </c>
      <c r="F93" s="7" t="s">
        <v>3</v>
      </c>
      <c r="G93" s="1">
        <v>574329.30000000005</v>
      </c>
      <c r="H93" s="1">
        <v>574329.30000000005</v>
      </c>
      <c r="I93" s="1">
        <v>379930.9</v>
      </c>
      <c r="J93" s="6">
        <v>0.66152</v>
      </c>
      <c r="K93" s="6">
        <v>0.66152</v>
      </c>
    </row>
    <row r="94" spans="1:11" ht="31.5" x14ac:dyDescent="0.2">
      <c r="A94" s="2" t="s">
        <v>83</v>
      </c>
      <c r="B94" s="3">
        <v>176</v>
      </c>
      <c r="C94" s="4">
        <v>4</v>
      </c>
      <c r="D94" s="4">
        <v>9</v>
      </c>
      <c r="E94" s="5" t="s">
        <v>120</v>
      </c>
      <c r="F94" s="7">
        <v>400</v>
      </c>
      <c r="G94" s="1">
        <v>574329.30000000005</v>
      </c>
      <c r="H94" s="1">
        <v>574329.30000000005</v>
      </c>
      <c r="I94" s="1">
        <v>379930.9</v>
      </c>
      <c r="J94" s="6">
        <v>0.66152</v>
      </c>
      <c r="K94" s="6">
        <v>0.66152</v>
      </c>
    </row>
    <row r="95" spans="1:11" ht="15.75" x14ac:dyDescent="0.2">
      <c r="A95" s="2" t="s">
        <v>82</v>
      </c>
      <c r="B95" s="3">
        <v>176</v>
      </c>
      <c r="C95" s="4">
        <v>4</v>
      </c>
      <c r="D95" s="4">
        <v>9</v>
      </c>
      <c r="E95" s="5" t="s">
        <v>120</v>
      </c>
      <c r="F95" s="7">
        <v>410</v>
      </c>
      <c r="G95" s="1">
        <v>574329.30000000005</v>
      </c>
      <c r="H95" s="1">
        <v>574329.30000000005</v>
      </c>
      <c r="I95" s="1">
        <v>379930.9</v>
      </c>
      <c r="J95" s="6">
        <v>0.66152</v>
      </c>
      <c r="K95" s="6">
        <v>0.66152</v>
      </c>
    </row>
    <row r="96" spans="1:11" ht="47.25" x14ac:dyDescent="0.2">
      <c r="A96" s="2" t="s">
        <v>81</v>
      </c>
      <c r="B96" s="3">
        <v>176</v>
      </c>
      <c r="C96" s="4">
        <v>4</v>
      </c>
      <c r="D96" s="4">
        <v>9</v>
      </c>
      <c r="E96" s="5" t="s">
        <v>120</v>
      </c>
      <c r="F96" s="7" t="s">
        <v>80</v>
      </c>
      <c r="G96" s="1">
        <v>574329.30000000005</v>
      </c>
      <c r="H96" s="1">
        <v>574329.30000000005</v>
      </c>
      <c r="I96" s="1">
        <v>379930.9</v>
      </c>
      <c r="J96" s="6">
        <v>0.66152</v>
      </c>
      <c r="K96" s="6">
        <v>0.66152</v>
      </c>
    </row>
    <row r="97" spans="1:11" ht="236.25" customHeight="1" x14ac:dyDescent="0.2">
      <c r="A97" s="2" t="s">
        <v>119</v>
      </c>
      <c r="B97" s="3">
        <v>176</v>
      </c>
      <c r="C97" s="4">
        <v>4</v>
      </c>
      <c r="D97" s="4">
        <v>9</v>
      </c>
      <c r="E97" s="5" t="s">
        <v>118</v>
      </c>
      <c r="F97" s="7" t="s">
        <v>3</v>
      </c>
      <c r="G97" s="1">
        <v>11330145.300000001</v>
      </c>
      <c r="H97" s="1">
        <v>11330145.300000001</v>
      </c>
      <c r="I97" s="1">
        <v>11040526.800000001</v>
      </c>
      <c r="J97" s="6">
        <v>0.97443999999999997</v>
      </c>
      <c r="K97" s="6">
        <v>0.97443999999999997</v>
      </c>
    </row>
    <row r="98" spans="1:11" ht="237.75" customHeight="1" x14ac:dyDescent="0.2">
      <c r="A98" s="2" t="s">
        <v>117</v>
      </c>
      <c r="B98" s="3">
        <v>176</v>
      </c>
      <c r="C98" s="4">
        <v>4</v>
      </c>
      <c r="D98" s="4">
        <v>9</v>
      </c>
      <c r="E98" s="5" t="s">
        <v>116</v>
      </c>
      <c r="F98" s="7" t="s">
        <v>3</v>
      </c>
      <c r="G98" s="1">
        <v>9430145.3000000007</v>
      </c>
      <c r="H98" s="1">
        <v>9430145.3000000007</v>
      </c>
      <c r="I98" s="1">
        <v>9140526.8000000007</v>
      </c>
      <c r="J98" s="6">
        <v>0.96928999999999998</v>
      </c>
      <c r="K98" s="6">
        <v>0.96928999999999998</v>
      </c>
    </row>
    <row r="99" spans="1:11" ht="31.5" x14ac:dyDescent="0.2">
      <c r="A99" s="2" t="s">
        <v>83</v>
      </c>
      <c r="B99" s="3">
        <v>176</v>
      </c>
      <c r="C99" s="4">
        <v>4</v>
      </c>
      <c r="D99" s="4">
        <v>9</v>
      </c>
      <c r="E99" s="5" t="s">
        <v>116</v>
      </c>
      <c r="F99" s="7">
        <v>400</v>
      </c>
      <c r="G99" s="1">
        <v>9430145.3000000007</v>
      </c>
      <c r="H99" s="1">
        <v>9430145.3000000007</v>
      </c>
      <c r="I99" s="1">
        <v>9140526.8000000007</v>
      </c>
      <c r="J99" s="6">
        <v>0.96928999999999998</v>
      </c>
      <c r="K99" s="6">
        <v>0.96928999999999998</v>
      </c>
    </row>
    <row r="100" spans="1:11" ht="15.75" x14ac:dyDescent="0.2">
      <c r="A100" s="2" t="s">
        <v>82</v>
      </c>
      <c r="B100" s="3">
        <v>176</v>
      </c>
      <c r="C100" s="4">
        <v>4</v>
      </c>
      <c r="D100" s="4">
        <v>9</v>
      </c>
      <c r="E100" s="5" t="s">
        <v>116</v>
      </c>
      <c r="F100" s="7">
        <v>410</v>
      </c>
      <c r="G100" s="1">
        <v>9430145.3000000007</v>
      </c>
      <c r="H100" s="1">
        <v>9430145.3000000007</v>
      </c>
      <c r="I100" s="1">
        <v>9140526.8000000007</v>
      </c>
      <c r="J100" s="6">
        <v>0.96928999999999998</v>
      </c>
      <c r="K100" s="6">
        <v>0.96928999999999998</v>
      </c>
    </row>
    <row r="101" spans="1:11" ht="47.25" x14ac:dyDescent="0.2">
      <c r="A101" s="2" t="s">
        <v>81</v>
      </c>
      <c r="B101" s="3">
        <v>176</v>
      </c>
      <c r="C101" s="4">
        <v>4</v>
      </c>
      <c r="D101" s="4">
        <v>9</v>
      </c>
      <c r="E101" s="5" t="s">
        <v>116</v>
      </c>
      <c r="F101" s="7" t="s">
        <v>80</v>
      </c>
      <c r="G101" s="1">
        <v>326010.3</v>
      </c>
      <c r="H101" s="1">
        <v>326010.3</v>
      </c>
      <c r="I101" s="1">
        <v>148391.70000000001</v>
      </c>
      <c r="J101" s="6">
        <v>0.45517999999999997</v>
      </c>
      <c r="K101" s="6">
        <v>0.45517999999999997</v>
      </c>
    </row>
    <row r="102" spans="1:11" ht="31.5" x14ac:dyDescent="0.2">
      <c r="A102" s="2" t="s">
        <v>114</v>
      </c>
      <c r="B102" s="3">
        <v>176</v>
      </c>
      <c r="C102" s="4">
        <v>4</v>
      </c>
      <c r="D102" s="4">
        <v>9</v>
      </c>
      <c r="E102" s="5" t="s">
        <v>116</v>
      </c>
      <c r="F102" s="7" t="s">
        <v>112</v>
      </c>
      <c r="G102" s="1">
        <v>9104135</v>
      </c>
      <c r="H102" s="1">
        <v>9104135</v>
      </c>
      <c r="I102" s="1">
        <v>8992135</v>
      </c>
      <c r="J102" s="6">
        <v>0.98770000000000002</v>
      </c>
      <c r="K102" s="6">
        <v>0.98770000000000002</v>
      </c>
    </row>
    <row r="103" spans="1:11" ht="78.75" x14ac:dyDescent="0.2">
      <c r="A103" s="2" t="s">
        <v>115</v>
      </c>
      <c r="B103" s="3">
        <v>176</v>
      </c>
      <c r="C103" s="4">
        <v>4</v>
      </c>
      <c r="D103" s="4">
        <v>9</v>
      </c>
      <c r="E103" s="5" t="s">
        <v>113</v>
      </c>
      <c r="F103" s="7" t="s">
        <v>3</v>
      </c>
      <c r="G103" s="1">
        <v>1900000</v>
      </c>
      <c r="H103" s="1">
        <v>1900000</v>
      </c>
      <c r="I103" s="1">
        <v>1900000</v>
      </c>
      <c r="J103" s="6">
        <v>1</v>
      </c>
      <c r="K103" s="6">
        <v>1</v>
      </c>
    </row>
    <row r="104" spans="1:11" ht="31.5" x14ac:dyDescent="0.2">
      <c r="A104" s="2" t="s">
        <v>83</v>
      </c>
      <c r="B104" s="3">
        <v>176</v>
      </c>
      <c r="C104" s="4">
        <v>4</v>
      </c>
      <c r="D104" s="4">
        <v>9</v>
      </c>
      <c r="E104" s="5" t="s">
        <v>113</v>
      </c>
      <c r="F104" s="7">
        <v>400</v>
      </c>
      <c r="G104" s="1">
        <v>1900000</v>
      </c>
      <c r="H104" s="1">
        <v>1900000</v>
      </c>
      <c r="I104" s="1">
        <v>1900000</v>
      </c>
      <c r="J104" s="6">
        <v>1</v>
      </c>
      <c r="K104" s="6">
        <v>1</v>
      </c>
    </row>
    <row r="105" spans="1:11" ht="15.75" x14ac:dyDescent="0.2">
      <c r="A105" s="2" t="s">
        <v>82</v>
      </c>
      <c r="B105" s="3">
        <v>176</v>
      </c>
      <c r="C105" s="4">
        <v>4</v>
      </c>
      <c r="D105" s="4">
        <v>9</v>
      </c>
      <c r="E105" s="5" t="s">
        <v>113</v>
      </c>
      <c r="F105" s="7">
        <v>410</v>
      </c>
      <c r="G105" s="1">
        <v>1900000</v>
      </c>
      <c r="H105" s="1">
        <v>1900000</v>
      </c>
      <c r="I105" s="1">
        <v>1900000</v>
      </c>
      <c r="J105" s="6">
        <v>1</v>
      </c>
      <c r="K105" s="6">
        <v>1</v>
      </c>
    </row>
    <row r="106" spans="1:11" ht="31.5" x14ac:dyDescent="0.2">
      <c r="A106" s="2" t="s">
        <v>114</v>
      </c>
      <c r="B106" s="3">
        <v>176</v>
      </c>
      <c r="C106" s="4">
        <v>4</v>
      </c>
      <c r="D106" s="4">
        <v>9</v>
      </c>
      <c r="E106" s="5" t="s">
        <v>113</v>
      </c>
      <c r="F106" s="7" t="s">
        <v>112</v>
      </c>
      <c r="G106" s="1">
        <v>1900000</v>
      </c>
      <c r="H106" s="1">
        <v>1900000</v>
      </c>
      <c r="I106" s="1">
        <v>1900000</v>
      </c>
      <c r="J106" s="6">
        <v>1</v>
      </c>
      <c r="K106" s="6">
        <v>1</v>
      </c>
    </row>
    <row r="107" spans="1:11" ht="78.75" x14ac:dyDescent="0.2">
      <c r="A107" s="2" t="s">
        <v>111</v>
      </c>
      <c r="B107" s="3">
        <v>176</v>
      </c>
      <c r="C107" s="4">
        <v>4</v>
      </c>
      <c r="D107" s="4">
        <v>9</v>
      </c>
      <c r="E107" s="5" t="s">
        <v>110</v>
      </c>
      <c r="F107" s="7" t="s">
        <v>3</v>
      </c>
      <c r="G107" s="1">
        <v>6247038.2999999998</v>
      </c>
      <c r="H107" s="1">
        <v>6247038.2999999998</v>
      </c>
      <c r="I107" s="1">
        <v>5712884.4000000004</v>
      </c>
      <c r="J107" s="6">
        <v>0.91449000000000003</v>
      </c>
      <c r="K107" s="6">
        <v>0.91449000000000003</v>
      </c>
    </row>
    <row r="108" spans="1:11" ht="63" x14ac:dyDescent="0.2">
      <c r="A108" s="2" t="s">
        <v>109</v>
      </c>
      <c r="B108" s="3">
        <v>176</v>
      </c>
      <c r="C108" s="4">
        <v>4</v>
      </c>
      <c r="D108" s="4">
        <v>9</v>
      </c>
      <c r="E108" s="5" t="s">
        <v>108</v>
      </c>
      <c r="F108" s="7" t="s">
        <v>3</v>
      </c>
      <c r="G108" s="1">
        <v>5947038.2999999998</v>
      </c>
      <c r="H108" s="1">
        <v>5947038.2999999998</v>
      </c>
      <c r="I108" s="1">
        <v>5412884.4000000004</v>
      </c>
      <c r="J108" s="6">
        <v>0.91017999999999999</v>
      </c>
      <c r="K108" s="6">
        <v>0.91017999999999999</v>
      </c>
    </row>
    <row r="109" spans="1:11" ht="31.5" x14ac:dyDescent="0.2">
      <c r="A109" s="2" t="s">
        <v>26</v>
      </c>
      <c r="B109" s="3">
        <v>176</v>
      </c>
      <c r="C109" s="4">
        <v>4</v>
      </c>
      <c r="D109" s="4">
        <v>9</v>
      </c>
      <c r="E109" s="5" t="s">
        <v>108</v>
      </c>
      <c r="F109" s="7">
        <v>200</v>
      </c>
      <c r="G109" s="1">
        <v>5940088.2999999998</v>
      </c>
      <c r="H109" s="1">
        <v>5939038.2999999998</v>
      </c>
      <c r="I109" s="1">
        <v>5407431.4000000004</v>
      </c>
      <c r="J109" s="6">
        <v>0.91032999999999997</v>
      </c>
      <c r="K109" s="6">
        <v>0.91049000000000002</v>
      </c>
    </row>
    <row r="110" spans="1:11" ht="31.5" x14ac:dyDescent="0.2">
      <c r="A110" s="2" t="s">
        <v>25</v>
      </c>
      <c r="B110" s="3">
        <v>176</v>
      </c>
      <c r="C110" s="4">
        <v>4</v>
      </c>
      <c r="D110" s="4">
        <v>9</v>
      </c>
      <c r="E110" s="5" t="s">
        <v>108</v>
      </c>
      <c r="F110" s="7">
        <v>240</v>
      </c>
      <c r="G110" s="1">
        <v>5940088.2999999998</v>
      </c>
      <c r="H110" s="1">
        <v>5939038.2999999998</v>
      </c>
      <c r="I110" s="1">
        <v>5407431.4000000004</v>
      </c>
      <c r="J110" s="6">
        <v>0.91032999999999997</v>
      </c>
      <c r="K110" s="6">
        <v>0.91049000000000002</v>
      </c>
    </row>
    <row r="111" spans="1:11" ht="31.5" x14ac:dyDescent="0.2">
      <c r="A111" s="2" t="s">
        <v>37</v>
      </c>
      <c r="B111" s="3">
        <v>176</v>
      </c>
      <c r="C111" s="4">
        <v>4</v>
      </c>
      <c r="D111" s="4">
        <v>9</v>
      </c>
      <c r="E111" s="5" t="s">
        <v>108</v>
      </c>
      <c r="F111" s="7" t="s">
        <v>36</v>
      </c>
      <c r="G111" s="1">
        <v>2682</v>
      </c>
      <c r="H111" s="1">
        <v>2682</v>
      </c>
      <c r="I111" s="1">
        <v>0</v>
      </c>
      <c r="J111" s="6">
        <v>0</v>
      </c>
      <c r="K111" s="6">
        <v>0</v>
      </c>
    </row>
    <row r="112" spans="1:11" ht="31.5" x14ac:dyDescent="0.2">
      <c r="A112" s="2" t="s">
        <v>24</v>
      </c>
      <c r="B112" s="3">
        <v>176</v>
      </c>
      <c r="C112" s="4">
        <v>4</v>
      </c>
      <c r="D112" s="4">
        <v>9</v>
      </c>
      <c r="E112" s="5" t="s">
        <v>108</v>
      </c>
      <c r="F112" s="7" t="s">
        <v>23</v>
      </c>
      <c r="G112" s="1">
        <v>7000</v>
      </c>
      <c r="H112" s="1">
        <v>7000</v>
      </c>
      <c r="I112" s="1">
        <v>6960</v>
      </c>
      <c r="J112" s="6">
        <v>0.99429000000000001</v>
      </c>
      <c r="K112" s="6">
        <v>0.99429000000000001</v>
      </c>
    </row>
    <row r="113" spans="1:11" ht="31.5" x14ac:dyDescent="0.2">
      <c r="A113" s="2" t="s">
        <v>50</v>
      </c>
      <c r="B113" s="3">
        <v>176</v>
      </c>
      <c r="C113" s="4">
        <v>4</v>
      </c>
      <c r="D113" s="4">
        <v>9</v>
      </c>
      <c r="E113" s="5" t="s">
        <v>108</v>
      </c>
      <c r="F113" s="7" t="s">
        <v>49</v>
      </c>
      <c r="G113" s="1">
        <v>402962</v>
      </c>
      <c r="H113" s="1">
        <v>402962</v>
      </c>
      <c r="I113" s="1">
        <v>183351.6</v>
      </c>
      <c r="J113" s="6">
        <v>0.45501000000000003</v>
      </c>
      <c r="K113" s="6">
        <v>0.45501000000000003</v>
      </c>
    </row>
    <row r="114" spans="1:11" ht="15.75" x14ac:dyDescent="0.2">
      <c r="A114" s="2" t="s">
        <v>22</v>
      </c>
      <c r="B114" s="3">
        <v>176</v>
      </c>
      <c r="C114" s="4">
        <v>4</v>
      </c>
      <c r="D114" s="4">
        <v>9</v>
      </c>
      <c r="E114" s="5" t="s">
        <v>108</v>
      </c>
      <c r="F114" s="7" t="s">
        <v>21</v>
      </c>
      <c r="G114" s="1">
        <v>5507367.7999999998</v>
      </c>
      <c r="H114" s="1">
        <v>5506281.7999999998</v>
      </c>
      <c r="I114" s="1">
        <v>5197351.5</v>
      </c>
      <c r="J114" s="6">
        <v>0.94371000000000005</v>
      </c>
      <c r="K114" s="6">
        <v>0.94389000000000001</v>
      </c>
    </row>
    <row r="115" spans="1:11" ht="15.75" x14ac:dyDescent="0.2">
      <c r="A115" s="2" t="s">
        <v>48</v>
      </c>
      <c r="B115" s="3">
        <v>176</v>
      </c>
      <c r="C115" s="4">
        <v>4</v>
      </c>
      <c r="D115" s="4">
        <v>9</v>
      </c>
      <c r="E115" s="5" t="s">
        <v>108</v>
      </c>
      <c r="F115" s="7" t="s">
        <v>47</v>
      </c>
      <c r="G115" s="1">
        <v>20076.5</v>
      </c>
      <c r="H115" s="1">
        <v>20112.5</v>
      </c>
      <c r="I115" s="1">
        <v>19768.2</v>
      </c>
      <c r="J115" s="6">
        <v>0.98465000000000003</v>
      </c>
      <c r="K115" s="6">
        <v>0.98287999999999998</v>
      </c>
    </row>
    <row r="116" spans="1:11" ht="15.75" x14ac:dyDescent="0.2">
      <c r="A116" s="2" t="s">
        <v>20</v>
      </c>
      <c r="B116" s="3">
        <v>176</v>
      </c>
      <c r="C116" s="4">
        <v>4</v>
      </c>
      <c r="D116" s="4">
        <v>9</v>
      </c>
      <c r="E116" s="5" t="s">
        <v>108</v>
      </c>
      <c r="F116" s="7">
        <v>800</v>
      </c>
      <c r="G116" s="1">
        <v>6950</v>
      </c>
      <c r="H116" s="1">
        <v>8000</v>
      </c>
      <c r="I116" s="1">
        <v>5453</v>
      </c>
      <c r="J116" s="6">
        <v>0.78459999999999996</v>
      </c>
      <c r="K116" s="6">
        <v>0.68162999999999996</v>
      </c>
    </row>
    <row r="117" spans="1:11" ht="15.75" x14ac:dyDescent="0.2">
      <c r="A117" s="2" t="s">
        <v>19</v>
      </c>
      <c r="B117" s="3">
        <v>176</v>
      </c>
      <c r="C117" s="4">
        <v>4</v>
      </c>
      <c r="D117" s="4">
        <v>9</v>
      </c>
      <c r="E117" s="5" t="s">
        <v>108</v>
      </c>
      <c r="F117" s="7">
        <v>850</v>
      </c>
      <c r="G117" s="1">
        <v>6950</v>
      </c>
      <c r="H117" s="1">
        <v>8000</v>
      </c>
      <c r="I117" s="1">
        <v>5453</v>
      </c>
      <c r="J117" s="6">
        <v>0.78459999999999996</v>
      </c>
      <c r="K117" s="6">
        <v>0.68162999999999996</v>
      </c>
    </row>
    <row r="118" spans="1:11" ht="15.75" x14ac:dyDescent="0.2">
      <c r="A118" s="2" t="s">
        <v>33</v>
      </c>
      <c r="B118" s="3">
        <v>176</v>
      </c>
      <c r="C118" s="4">
        <v>4</v>
      </c>
      <c r="D118" s="4">
        <v>9</v>
      </c>
      <c r="E118" s="5" t="s">
        <v>108</v>
      </c>
      <c r="F118" s="7" t="s">
        <v>32</v>
      </c>
      <c r="G118" s="1">
        <v>6950</v>
      </c>
      <c r="H118" s="1">
        <v>8000</v>
      </c>
      <c r="I118" s="1">
        <v>5453</v>
      </c>
      <c r="J118" s="6">
        <v>0.78459999999999996</v>
      </c>
      <c r="K118" s="6">
        <v>0.68162999999999996</v>
      </c>
    </row>
    <row r="119" spans="1:11" ht="47.25" x14ac:dyDescent="0.2">
      <c r="A119" s="2" t="s">
        <v>104</v>
      </c>
      <c r="B119" s="3">
        <v>176</v>
      </c>
      <c r="C119" s="4">
        <v>4</v>
      </c>
      <c r="D119" s="4">
        <v>9</v>
      </c>
      <c r="E119" s="5" t="s">
        <v>107</v>
      </c>
      <c r="F119" s="7" t="s">
        <v>3</v>
      </c>
      <c r="G119" s="1">
        <v>300000</v>
      </c>
      <c r="H119" s="1">
        <v>300000</v>
      </c>
      <c r="I119" s="1">
        <v>300000</v>
      </c>
      <c r="J119" s="6">
        <v>1</v>
      </c>
      <c r="K119" s="6">
        <v>1</v>
      </c>
    </row>
    <row r="120" spans="1:11" ht="31.5" x14ac:dyDescent="0.2">
      <c r="A120" s="2" t="s">
        <v>26</v>
      </c>
      <c r="B120" s="3">
        <v>176</v>
      </c>
      <c r="C120" s="4">
        <v>4</v>
      </c>
      <c r="D120" s="4">
        <v>9</v>
      </c>
      <c r="E120" s="5" t="s">
        <v>107</v>
      </c>
      <c r="F120" s="7">
        <v>200</v>
      </c>
      <c r="G120" s="1">
        <v>300000</v>
      </c>
      <c r="H120" s="1">
        <v>300000</v>
      </c>
      <c r="I120" s="1">
        <v>300000</v>
      </c>
      <c r="J120" s="6">
        <v>1</v>
      </c>
      <c r="K120" s="6">
        <v>1</v>
      </c>
    </row>
    <row r="121" spans="1:11" ht="31.5" x14ac:dyDescent="0.2">
      <c r="A121" s="2" t="s">
        <v>25</v>
      </c>
      <c r="B121" s="3">
        <v>176</v>
      </c>
      <c r="C121" s="4">
        <v>4</v>
      </c>
      <c r="D121" s="4">
        <v>9</v>
      </c>
      <c r="E121" s="5" t="s">
        <v>107</v>
      </c>
      <c r="F121" s="7">
        <v>240</v>
      </c>
      <c r="G121" s="1">
        <v>300000</v>
      </c>
      <c r="H121" s="1">
        <v>300000</v>
      </c>
      <c r="I121" s="1">
        <v>300000</v>
      </c>
      <c r="J121" s="6">
        <v>1</v>
      </c>
      <c r="K121" s="6">
        <v>1</v>
      </c>
    </row>
    <row r="122" spans="1:11" ht="15.75" x14ac:dyDescent="0.2">
      <c r="A122" s="2" t="s">
        <v>22</v>
      </c>
      <c r="B122" s="3">
        <v>176</v>
      </c>
      <c r="C122" s="4">
        <v>4</v>
      </c>
      <c r="D122" s="4">
        <v>9</v>
      </c>
      <c r="E122" s="5" t="s">
        <v>107</v>
      </c>
      <c r="F122" s="7" t="s">
        <v>21</v>
      </c>
      <c r="G122" s="1">
        <v>300000</v>
      </c>
      <c r="H122" s="1">
        <v>300000</v>
      </c>
      <c r="I122" s="1">
        <v>300000</v>
      </c>
      <c r="J122" s="6">
        <v>1</v>
      </c>
      <c r="K122" s="6">
        <v>1</v>
      </c>
    </row>
    <row r="123" spans="1:11" ht="110.25" x14ac:dyDescent="0.2">
      <c r="A123" s="2" t="s">
        <v>106</v>
      </c>
      <c r="B123" s="3">
        <v>176</v>
      </c>
      <c r="C123" s="4">
        <v>4</v>
      </c>
      <c r="D123" s="4">
        <v>9</v>
      </c>
      <c r="E123" s="5" t="s">
        <v>105</v>
      </c>
      <c r="F123" s="7" t="s">
        <v>3</v>
      </c>
      <c r="G123" s="1">
        <v>2383201.5</v>
      </c>
      <c r="H123" s="1">
        <v>2383201.5</v>
      </c>
      <c r="I123" s="1">
        <v>2277725.7000000002</v>
      </c>
      <c r="J123" s="6">
        <v>0.95574000000000003</v>
      </c>
      <c r="K123" s="6">
        <v>0.95574000000000003</v>
      </c>
    </row>
    <row r="124" spans="1:11" ht="47.25" x14ac:dyDescent="0.2">
      <c r="A124" s="2" t="s">
        <v>104</v>
      </c>
      <c r="B124" s="3">
        <v>176</v>
      </c>
      <c r="C124" s="4">
        <v>4</v>
      </c>
      <c r="D124" s="4">
        <v>9</v>
      </c>
      <c r="E124" s="5" t="s">
        <v>103</v>
      </c>
      <c r="F124" s="7" t="s">
        <v>3</v>
      </c>
      <c r="G124" s="1">
        <v>300000</v>
      </c>
      <c r="H124" s="1">
        <v>300000</v>
      </c>
      <c r="I124" s="1">
        <v>300000</v>
      </c>
      <c r="J124" s="6">
        <v>1</v>
      </c>
      <c r="K124" s="6">
        <v>1</v>
      </c>
    </row>
    <row r="125" spans="1:11" ht="15.75" x14ac:dyDescent="0.2">
      <c r="A125" s="2" t="s">
        <v>2</v>
      </c>
      <c r="B125" s="3">
        <v>176</v>
      </c>
      <c r="C125" s="4">
        <v>4</v>
      </c>
      <c r="D125" s="4">
        <v>9</v>
      </c>
      <c r="E125" s="5" t="s">
        <v>103</v>
      </c>
      <c r="F125" s="7">
        <v>500</v>
      </c>
      <c r="G125" s="1">
        <v>300000</v>
      </c>
      <c r="H125" s="1">
        <v>300000</v>
      </c>
      <c r="I125" s="1">
        <v>300000</v>
      </c>
      <c r="J125" s="6">
        <v>1</v>
      </c>
      <c r="K125" s="6">
        <v>1</v>
      </c>
    </row>
    <row r="126" spans="1:11" ht="15.75" x14ac:dyDescent="0.2">
      <c r="A126" s="2" t="s">
        <v>15</v>
      </c>
      <c r="B126" s="3">
        <v>176</v>
      </c>
      <c r="C126" s="4">
        <v>4</v>
      </c>
      <c r="D126" s="4">
        <v>9</v>
      </c>
      <c r="E126" s="5" t="s">
        <v>103</v>
      </c>
      <c r="F126" s="7">
        <v>520</v>
      </c>
      <c r="G126" s="1">
        <v>300000</v>
      </c>
      <c r="H126" s="1">
        <v>300000</v>
      </c>
      <c r="I126" s="1">
        <v>300000</v>
      </c>
      <c r="J126" s="6">
        <v>1</v>
      </c>
      <c r="K126" s="6">
        <v>1</v>
      </c>
    </row>
    <row r="127" spans="1:11" ht="47.25" x14ac:dyDescent="0.2">
      <c r="A127" s="2" t="s">
        <v>14</v>
      </c>
      <c r="B127" s="3">
        <v>176</v>
      </c>
      <c r="C127" s="4">
        <v>4</v>
      </c>
      <c r="D127" s="4">
        <v>9</v>
      </c>
      <c r="E127" s="5" t="s">
        <v>103</v>
      </c>
      <c r="F127" s="7" t="s">
        <v>13</v>
      </c>
      <c r="G127" s="1">
        <v>300000</v>
      </c>
      <c r="H127" s="1">
        <v>300000</v>
      </c>
      <c r="I127" s="1">
        <v>300000</v>
      </c>
      <c r="J127" s="6">
        <v>1</v>
      </c>
      <c r="K127" s="6">
        <v>1</v>
      </c>
    </row>
    <row r="128" spans="1:11" ht="63" x14ac:dyDescent="0.2">
      <c r="A128" s="2" t="s">
        <v>102</v>
      </c>
      <c r="B128" s="3">
        <v>176</v>
      </c>
      <c r="C128" s="4">
        <v>4</v>
      </c>
      <c r="D128" s="4">
        <v>9</v>
      </c>
      <c r="E128" s="5" t="s">
        <v>101</v>
      </c>
      <c r="F128" s="7" t="s">
        <v>3</v>
      </c>
      <c r="G128" s="1">
        <v>2083201.5</v>
      </c>
      <c r="H128" s="1">
        <v>2083201.5</v>
      </c>
      <c r="I128" s="1">
        <v>1977725.7</v>
      </c>
      <c r="J128" s="6">
        <v>0.94937000000000005</v>
      </c>
      <c r="K128" s="6">
        <v>0.94937000000000005</v>
      </c>
    </row>
    <row r="129" spans="1:11" ht="15.75" x14ac:dyDescent="0.2">
      <c r="A129" s="2" t="s">
        <v>2</v>
      </c>
      <c r="B129" s="3">
        <v>176</v>
      </c>
      <c r="C129" s="4">
        <v>4</v>
      </c>
      <c r="D129" s="4">
        <v>9</v>
      </c>
      <c r="E129" s="5" t="s">
        <v>101</v>
      </c>
      <c r="F129" s="7">
        <v>500</v>
      </c>
      <c r="G129" s="1">
        <v>2083201.5</v>
      </c>
      <c r="H129" s="1">
        <v>2083201.5</v>
      </c>
      <c r="I129" s="1">
        <v>1977725.7</v>
      </c>
      <c r="J129" s="6">
        <v>0.94937000000000005</v>
      </c>
      <c r="K129" s="6">
        <v>0.94937000000000005</v>
      </c>
    </row>
    <row r="130" spans="1:11" ht="15.75" x14ac:dyDescent="0.2">
      <c r="A130" s="2" t="s">
        <v>15</v>
      </c>
      <c r="B130" s="3">
        <v>176</v>
      </c>
      <c r="C130" s="4">
        <v>4</v>
      </c>
      <c r="D130" s="4">
        <v>9</v>
      </c>
      <c r="E130" s="5" t="s">
        <v>101</v>
      </c>
      <c r="F130" s="7">
        <v>520</v>
      </c>
      <c r="G130" s="1">
        <v>2083201.5</v>
      </c>
      <c r="H130" s="1">
        <v>2083201.5</v>
      </c>
      <c r="I130" s="1">
        <v>1977725.7</v>
      </c>
      <c r="J130" s="6">
        <v>0.94937000000000005</v>
      </c>
      <c r="K130" s="6">
        <v>0.94937000000000005</v>
      </c>
    </row>
    <row r="131" spans="1:11" ht="47.25" x14ac:dyDescent="0.2">
      <c r="A131" s="2" t="s">
        <v>14</v>
      </c>
      <c r="B131" s="3">
        <v>176</v>
      </c>
      <c r="C131" s="4">
        <v>4</v>
      </c>
      <c r="D131" s="4">
        <v>9</v>
      </c>
      <c r="E131" s="5" t="s">
        <v>101</v>
      </c>
      <c r="F131" s="7" t="s">
        <v>13</v>
      </c>
      <c r="G131" s="1">
        <v>1512219.9</v>
      </c>
      <c r="H131" s="1">
        <v>1414585</v>
      </c>
      <c r="I131" s="1">
        <v>1351162.9</v>
      </c>
      <c r="J131" s="6">
        <v>0.89349999999999996</v>
      </c>
      <c r="K131" s="6">
        <v>0.95516999999999996</v>
      </c>
    </row>
    <row r="132" spans="1:11" ht="31.5" x14ac:dyDescent="0.2">
      <c r="A132" s="2" t="s">
        <v>35</v>
      </c>
      <c r="B132" s="3">
        <v>176</v>
      </c>
      <c r="C132" s="4">
        <v>4</v>
      </c>
      <c r="D132" s="4">
        <v>9</v>
      </c>
      <c r="E132" s="5" t="s">
        <v>101</v>
      </c>
      <c r="F132" s="7" t="s">
        <v>34</v>
      </c>
      <c r="G132" s="1">
        <v>570981.6</v>
      </c>
      <c r="H132" s="1">
        <v>668616.5</v>
      </c>
      <c r="I132" s="1">
        <v>626562.80000000005</v>
      </c>
      <c r="J132" s="6">
        <v>1.09734</v>
      </c>
      <c r="K132" s="6">
        <v>0.93710000000000004</v>
      </c>
    </row>
    <row r="133" spans="1:11" ht="63" x14ac:dyDescent="0.2">
      <c r="A133" s="2" t="s">
        <v>100</v>
      </c>
      <c r="B133" s="3">
        <v>176</v>
      </c>
      <c r="C133" s="4">
        <v>4</v>
      </c>
      <c r="D133" s="4">
        <v>9</v>
      </c>
      <c r="E133" s="5" t="s">
        <v>99</v>
      </c>
      <c r="F133" s="7" t="s">
        <v>3</v>
      </c>
      <c r="G133" s="1">
        <v>20000</v>
      </c>
      <c r="H133" s="1">
        <v>20000</v>
      </c>
      <c r="I133" s="1">
        <v>11151.6</v>
      </c>
      <c r="J133" s="6">
        <v>0.55757999999999996</v>
      </c>
      <c r="K133" s="6">
        <v>0.55757999999999996</v>
      </c>
    </row>
    <row r="134" spans="1:11" ht="31.5" x14ac:dyDescent="0.2">
      <c r="A134" s="2" t="s">
        <v>98</v>
      </c>
      <c r="B134" s="3">
        <v>176</v>
      </c>
      <c r="C134" s="4">
        <v>4</v>
      </c>
      <c r="D134" s="4">
        <v>9</v>
      </c>
      <c r="E134" s="5" t="s">
        <v>97</v>
      </c>
      <c r="F134" s="7" t="s">
        <v>3</v>
      </c>
      <c r="G134" s="1">
        <v>20000</v>
      </c>
      <c r="H134" s="1">
        <v>20000</v>
      </c>
      <c r="I134" s="1">
        <v>11151.6</v>
      </c>
      <c r="J134" s="6">
        <v>0.55757999999999996</v>
      </c>
      <c r="K134" s="6">
        <v>0.55757999999999996</v>
      </c>
    </row>
    <row r="135" spans="1:11" ht="31.5" x14ac:dyDescent="0.2">
      <c r="A135" s="2" t="s">
        <v>26</v>
      </c>
      <c r="B135" s="3">
        <v>176</v>
      </c>
      <c r="C135" s="4">
        <v>4</v>
      </c>
      <c r="D135" s="4">
        <v>9</v>
      </c>
      <c r="E135" s="5" t="s">
        <v>97</v>
      </c>
      <c r="F135" s="7">
        <v>200</v>
      </c>
      <c r="G135" s="1">
        <v>20000</v>
      </c>
      <c r="H135" s="1">
        <v>20000</v>
      </c>
      <c r="I135" s="1">
        <v>11151.6</v>
      </c>
      <c r="J135" s="6">
        <v>0.55757999999999996</v>
      </c>
      <c r="K135" s="6">
        <v>0.55757999999999996</v>
      </c>
    </row>
    <row r="136" spans="1:11" ht="31.5" x14ac:dyDescent="0.2">
      <c r="A136" s="2" t="s">
        <v>25</v>
      </c>
      <c r="B136" s="3">
        <v>176</v>
      </c>
      <c r="C136" s="4">
        <v>4</v>
      </c>
      <c r="D136" s="4">
        <v>9</v>
      </c>
      <c r="E136" s="5" t="s">
        <v>97</v>
      </c>
      <c r="F136" s="7">
        <v>240</v>
      </c>
      <c r="G136" s="1">
        <v>20000</v>
      </c>
      <c r="H136" s="1">
        <v>20000</v>
      </c>
      <c r="I136" s="1">
        <v>11151.6</v>
      </c>
      <c r="J136" s="6">
        <v>0.55757999999999996</v>
      </c>
      <c r="K136" s="6">
        <v>0.55757999999999996</v>
      </c>
    </row>
    <row r="137" spans="1:11" ht="15.75" x14ac:dyDescent="0.2">
      <c r="A137" s="2" t="s">
        <v>22</v>
      </c>
      <c r="B137" s="3">
        <v>176</v>
      </c>
      <c r="C137" s="4">
        <v>4</v>
      </c>
      <c r="D137" s="4">
        <v>9</v>
      </c>
      <c r="E137" s="5" t="s">
        <v>97</v>
      </c>
      <c r="F137" s="7" t="s">
        <v>21</v>
      </c>
      <c r="G137" s="1">
        <v>20000</v>
      </c>
      <c r="H137" s="1">
        <v>20000</v>
      </c>
      <c r="I137" s="1">
        <v>11151.6</v>
      </c>
      <c r="J137" s="6">
        <v>0.55757999999999996</v>
      </c>
      <c r="K137" s="6">
        <v>0.55757999999999996</v>
      </c>
    </row>
    <row r="138" spans="1:11" ht="47.25" x14ac:dyDescent="0.2">
      <c r="A138" s="2" t="s">
        <v>96</v>
      </c>
      <c r="B138" s="3">
        <v>176</v>
      </c>
      <c r="C138" s="4">
        <v>4</v>
      </c>
      <c r="D138" s="4">
        <v>9</v>
      </c>
      <c r="E138" s="5" t="s">
        <v>95</v>
      </c>
      <c r="F138" s="7" t="s">
        <v>3</v>
      </c>
      <c r="G138" s="1">
        <v>5880112.4000000004</v>
      </c>
      <c r="H138" s="1">
        <v>5880112.4000000004</v>
      </c>
      <c r="I138" s="1">
        <v>5659544.5</v>
      </c>
      <c r="J138" s="6">
        <v>0.96248999999999996</v>
      </c>
      <c r="K138" s="6">
        <v>0.96248999999999996</v>
      </c>
    </row>
    <row r="139" spans="1:11" ht="78.75" x14ac:dyDescent="0.2">
      <c r="A139" s="2" t="s">
        <v>94</v>
      </c>
      <c r="B139" s="3">
        <v>176</v>
      </c>
      <c r="C139" s="4">
        <v>4</v>
      </c>
      <c r="D139" s="4">
        <v>9</v>
      </c>
      <c r="E139" s="5" t="s">
        <v>93</v>
      </c>
      <c r="F139" s="7" t="s">
        <v>3</v>
      </c>
      <c r="G139" s="1">
        <v>683723.4</v>
      </c>
      <c r="H139" s="1">
        <v>683723.4</v>
      </c>
      <c r="I139" s="1">
        <v>601837.19999999995</v>
      </c>
      <c r="J139" s="6">
        <v>0.88022999999999996</v>
      </c>
      <c r="K139" s="6">
        <v>0.88022999999999996</v>
      </c>
    </row>
    <row r="140" spans="1:11" ht="31.5" x14ac:dyDescent="0.2">
      <c r="A140" s="2" t="s">
        <v>83</v>
      </c>
      <c r="B140" s="3">
        <v>176</v>
      </c>
      <c r="C140" s="4">
        <v>4</v>
      </c>
      <c r="D140" s="4">
        <v>9</v>
      </c>
      <c r="E140" s="5" t="s">
        <v>93</v>
      </c>
      <c r="F140" s="7">
        <v>400</v>
      </c>
      <c r="G140" s="1">
        <v>683723.4</v>
      </c>
      <c r="H140" s="1">
        <v>683723.4</v>
      </c>
      <c r="I140" s="1">
        <v>601837.19999999995</v>
      </c>
      <c r="J140" s="6">
        <v>0.88022999999999996</v>
      </c>
      <c r="K140" s="6">
        <v>0.88022999999999996</v>
      </c>
    </row>
    <row r="141" spans="1:11" ht="15.75" x14ac:dyDescent="0.2">
      <c r="A141" s="2" t="s">
        <v>82</v>
      </c>
      <c r="B141" s="3">
        <v>176</v>
      </c>
      <c r="C141" s="4">
        <v>4</v>
      </c>
      <c r="D141" s="4">
        <v>9</v>
      </c>
      <c r="E141" s="5" t="s">
        <v>93</v>
      </c>
      <c r="F141" s="7">
        <v>410</v>
      </c>
      <c r="G141" s="1">
        <v>683723.4</v>
      </c>
      <c r="H141" s="1">
        <v>683723.4</v>
      </c>
      <c r="I141" s="1">
        <v>601837.19999999995</v>
      </c>
      <c r="J141" s="6">
        <v>0.88022999999999996</v>
      </c>
      <c r="K141" s="6">
        <v>0.88022999999999996</v>
      </c>
    </row>
    <row r="142" spans="1:11" ht="47.25" x14ac:dyDescent="0.2">
      <c r="A142" s="2" t="s">
        <v>81</v>
      </c>
      <c r="B142" s="3">
        <v>176</v>
      </c>
      <c r="C142" s="4">
        <v>4</v>
      </c>
      <c r="D142" s="4">
        <v>9</v>
      </c>
      <c r="E142" s="5" t="s">
        <v>93</v>
      </c>
      <c r="F142" s="7" t="s">
        <v>80</v>
      </c>
      <c r="G142" s="1">
        <v>683723.4</v>
      </c>
      <c r="H142" s="1">
        <v>683723.4</v>
      </c>
      <c r="I142" s="1">
        <v>601837.19999999995</v>
      </c>
      <c r="J142" s="6">
        <v>0.88022999999999996</v>
      </c>
      <c r="K142" s="6">
        <v>0.88022999999999996</v>
      </c>
    </row>
    <row r="143" spans="1:11" ht="94.5" x14ac:dyDescent="0.2">
      <c r="A143" s="2" t="s">
        <v>92</v>
      </c>
      <c r="B143" s="3">
        <v>176</v>
      </c>
      <c r="C143" s="4">
        <v>4</v>
      </c>
      <c r="D143" s="4">
        <v>9</v>
      </c>
      <c r="E143" s="5" t="s">
        <v>91</v>
      </c>
      <c r="F143" s="7" t="s">
        <v>3</v>
      </c>
      <c r="G143" s="1">
        <v>2807759</v>
      </c>
      <c r="H143" s="1">
        <v>2807759</v>
      </c>
      <c r="I143" s="1">
        <v>2675711.7000000002</v>
      </c>
      <c r="J143" s="6">
        <v>0.95296999999999998</v>
      </c>
      <c r="K143" s="6">
        <v>0.95296999999999998</v>
      </c>
    </row>
    <row r="144" spans="1:11" ht="31.5" x14ac:dyDescent="0.2">
      <c r="A144" s="2" t="s">
        <v>26</v>
      </c>
      <c r="B144" s="3">
        <v>176</v>
      </c>
      <c r="C144" s="4">
        <v>4</v>
      </c>
      <c r="D144" s="4">
        <v>9</v>
      </c>
      <c r="E144" s="5" t="s">
        <v>91</v>
      </c>
      <c r="F144" s="7">
        <v>200</v>
      </c>
      <c r="G144" s="1">
        <v>2807759</v>
      </c>
      <c r="H144" s="1">
        <v>2807759</v>
      </c>
      <c r="I144" s="1">
        <v>2675711.7000000002</v>
      </c>
      <c r="J144" s="6">
        <v>0.95296999999999998</v>
      </c>
      <c r="K144" s="6">
        <v>0.95296999999999998</v>
      </c>
    </row>
    <row r="145" spans="1:11" ht="31.5" x14ac:dyDescent="0.2">
      <c r="A145" s="2" t="s">
        <v>25</v>
      </c>
      <c r="B145" s="3">
        <v>176</v>
      </c>
      <c r="C145" s="4">
        <v>4</v>
      </c>
      <c r="D145" s="4">
        <v>9</v>
      </c>
      <c r="E145" s="5" t="s">
        <v>91</v>
      </c>
      <c r="F145" s="7">
        <v>240</v>
      </c>
      <c r="G145" s="1">
        <v>2807759</v>
      </c>
      <c r="H145" s="1">
        <v>2807759</v>
      </c>
      <c r="I145" s="1">
        <v>2675711.7000000002</v>
      </c>
      <c r="J145" s="6">
        <v>0.95296999999999998</v>
      </c>
      <c r="K145" s="6">
        <v>0.95296999999999998</v>
      </c>
    </row>
    <row r="146" spans="1:11" ht="31.5" x14ac:dyDescent="0.2">
      <c r="A146" s="2" t="s">
        <v>50</v>
      </c>
      <c r="B146" s="3">
        <v>176</v>
      </c>
      <c r="C146" s="4">
        <v>4</v>
      </c>
      <c r="D146" s="4">
        <v>9</v>
      </c>
      <c r="E146" s="5" t="s">
        <v>91</v>
      </c>
      <c r="F146" s="7" t="s">
        <v>49</v>
      </c>
      <c r="G146" s="1">
        <v>71849.5</v>
      </c>
      <c r="H146" s="1">
        <v>71849.5</v>
      </c>
      <c r="I146" s="1">
        <v>45530.7</v>
      </c>
      <c r="J146" s="6">
        <v>0.63370000000000004</v>
      </c>
      <c r="K146" s="6">
        <v>0.63370000000000004</v>
      </c>
    </row>
    <row r="147" spans="1:11" ht="15.75" x14ac:dyDescent="0.2">
      <c r="A147" s="2" t="s">
        <v>22</v>
      </c>
      <c r="B147" s="3">
        <v>176</v>
      </c>
      <c r="C147" s="4">
        <v>4</v>
      </c>
      <c r="D147" s="4">
        <v>9</v>
      </c>
      <c r="E147" s="5" t="s">
        <v>91</v>
      </c>
      <c r="F147" s="7" t="s">
        <v>21</v>
      </c>
      <c r="G147" s="1">
        <v>2735909.5</v>
      </c>
      <c r="H147" s="1">
        <v>2735909.5</v>
      </c>
      <c r="I147" s="1">
        <v>2630181</v>
      </c>
      <c r="J147" s="6">
        <v>0.96135999999999999</v>
      </c>
      <c r="K147" s="6">
        <v>0.96135999999999999</v>
      </c>
    </row>
    <row r="148" spans="1:11" ht="110.25" x14ac:dyDescent="0.2">
      <c r="A148" s="2" t="s">
        <v>90</v>
      </c>
      <c r="B148" s="3">
        <v>176</v>
      </c>
      <c r="C148" s="4">
        <v>4</v>
      </c>
      <c r="D148" s="4">
        <v>9</v>
      </c>
      <c r="E148" s="5" t="s">
        <v>89</v>
      </c>
      <c r="F148" s="7" t="s">
        <v>3</v>
      </c>
      <c r="G148" s="1">
        <v>2388630</v>
      </c>
      <c r="H148" s="1">
        <v>2388630</v>
      </c>
      <c r="I148" s="1">
        <v>2381995.6</v>
      </c>
      <c r="J148" s="6">
        <v>0.99722</v>
      </c>
      <c r="K148" s="6">
        <v>0.99722</v>
      </c>
    </row>
    <row r="149" spans="1:11" ht="15.75" x14ac:dyDescent="0.2">
      <c r="A149" s="2" t="s">
        <v>2</v>
      </c>
      <c r="B149" s="3">
        <v>176</v>
      </c>
      <c r="C149" s="4">
        <v>4</v>
      </c>
      <c r="D149" s="4">
        <v>9</v>
      </c>
      <c r="E149" s="5" t="s">
        <v>89</v>
      </c>
      <c r="F149" s="7">
        <v>500</v>
      </c>
      <c r="G149" s="1">
        <v>2388630</v>
      </c>
      <c r="H149" s="1">
        <v>2388630</v>
      </c>
      <c r="I149" s="1">
        <v>2381995.6</v>
      </c>
      <c r="J149" s="6">
        <v>0.99722</v>
      </c>
      <c r="K149" s="6">
        <v>0.99722</v>
      </c>
    </row>
    <row r="150" spans="1:11" ht="15.75" x14ac:dyDescent="0.2">
      <c r="A150" s="2" t="s">
        <v>15</v>
      </c>
      <c r="B150" s="3">
        <v>176</v>
      </c>
      <c r="C150" s="4">
        <v>4</v>
      </c>
      <c r="D150" s="4">
        <v>9</v>
      </c>
      <c r="E150" s="5" t="s">
        <v>89</v>
      </c>
      <c r="F150" s="7">
        <v>520</v>
      </c>
      <c r="G150" s="1">
        <v>2388630</v>
      </c>
      <c r="H150" s="1">
        <v>2388630</v>
      </c>
      <c r="I150" s="1">
        <v>2381995.6</v>
      </c>
      <c r="J150" s="6">
        <v>0.99722</v>
      </c>
      <c r="K150" s="6">
        <v>0.99722</v>
      </c>
    </row>
    <row r="151" spans="1:11" ht="47.25" x14ac:dyDescent="0.2">
      <c r="A151" s="2" t="s">
        <v>14</v>
      </c>
      <c r="B151" s="3">
        <v>176</v>
      </c>
      <c r="C151" s="4">
        <v>4</v>
      </c>
      <c r="D151" s="4">
        <v>9</v>
      </c>
      <c r="E151" s="5" t="s">
        <v>89</v>
      </c>
      <c r="F151" s="7" t="s">
        <v>13</v>
      </c>
      <c r="G151" s="1">
        <v>1709630</v>
      </c>
      <c r="H151" s="1">
        <v>1709630</v>
      </c>
      <c r="I151" s="1">
        <v>1702995.6</v>
      </c>
      <c r="J151" s="6">
        <v>0.99612000000000001</v>
      </c>
      <c r="K151" s="6">
        <v>0.99612000000000001</v>
      </c>
    </row>
    <row r="152" spans="1:11" ht="31.5" x14ac:dyDescent="0.2">
      <c r="A152" s="2" t="s">
        <v>35</v>
      </c>
      <c r="B152" s="3">
        <v>176</v>
      </c>
      <c r="C152" s="4">
        <v>4</v>
      </c>
      <c r="D152" s="4">
        <v>9</v>
      </c>
      <c r="E152" s="5" t="s">
        <v>89</v>
      </c>
      <c r="F152" s="7" t="s">
        <v>34</v>
      </c>
      <c r="G152" s="1">
        <v>679000</v>
      </c>
      <c r="H152" s="1">
        <v>679000</v>
      </c>
      <c r="I152" s="1">
        <v>679000</v>
      </c>
      <c r="J152" s="6">
        <v>1</v>
      </c>
      <c r="K152" s="6">
        <v>1</v>
      </c>
    </row>
    <row r="153" spans="1:11" ht="47.25" x14ac:dyDescent="0.2">
      <c r="A153" s="2" t="s">
        <v>88</v>
      </c>
      <c r="B153" s="3">
        <v>176</v>
      </c>
      <c r="C153" s="4">
        <v>4</v>
      </c>
      <c r="D153" s="4">
        <v>9</v>
      </c>
      <c r="E153" s="5" t="s">
        <v>87</v>
      </c>
      <c r="F153" s="7" t="s">
        <v>3</v>
      </c>
      <c r="G153" s="1">
        <v>80000</v>
      </c>
      <c r="H153" s="1">
        <v>0</v>
      </c>
      <c r="I153" s="1">
        <v>0</v>
      </c>
      <c r="J153" s="6">
        <v>0</v>
      </c>
      <c r="K153" s="6">
        <v>0</v>
      </c>
    </row>
    <row r="154" spans="1:11" ht="63" x14ac:dyDescent="0.2">
      <c r="A154" s="2" t="s">
        <v>86</v>
      </c>
      <c r="B154" s="3">
        <v>176</v>
      </c>
      <c r="C154" s="4">
        <v>4</v>
      </c>
      <c r="D154" s="4">
        <v>9</v>
      </c>
      <c r="E154" s="5" t="s">
        <v>85</v>
      </c>
      <c r="F154" s="7" t="s">
        <v>3</v>
      </c>
      <c r="G154" s="1">
        <v>80000</v>
      </c>
      <c r="H154" s="1">
        <v>0</v>
      </c>
      <c r="I154" s="1">
        <v>0</v>
      </c>
      <c r="J154" s="6">
        <v>0</v>
      </c>
      <c r="K154" s="6">
        <v>0</v>
      </c>
    </row>
    <row r="155" spans="1:11" ht="31.5" x14ac:dyDescent="0.2">
      <c r="A155" s="2" t="s">
        <v>26</v>
      </c>
      <c r="B155" s="3">
        <v>176</v>
      </c>
      <c r="C155" s="4">
        <v>4</v>
      </c>
      <c r="D155" s="4">
        <v>9</v>
      </c>
      <c r="E155" s="5" t="s">
        <v>85</v>
      </c>
      <c r="F155" s="7">
        <v>200</v>
      </c>
      <c r="G155" s="1">
        <v>80000</v>
      </c>
      <c r="H155" s="1">
        <v>0</v>
      </c>
      <c r="I155" s="1">
        <v>0</v>
      </c>
      <c r="J155" s="6">
        <v>0</v>
      </c>
      <c r="K155" s="6">
        <v>0</v>
      </c>
    </row>
    <row r="156" spans="1:11" ht="31.5" x14ac:dyDescent="0.2">
      <c r="A156" s="2" t="s">
        <v>25</v>
      </c>
      <c r="B156" s="3">
        <v>176</v>
      </c>
      <c r="C156" s="4">
        <v>4</v>
      </c>
      <c r="D156" s="4">
        <v>9</v>
      </c>
      <c r="E156" s="5" t="s">
        <v>85</v>
      </c>
      <c r="F156" s="7">
        <v>240</v>
      </c>
      <c r="G156" s="1">
        <v>80000</v>
      </c>
      <c r="H156" s="1">
        <v>0</v>
      </c>
      <c r="I156" s="1">
        <v>0</v>
      </c>
      <c r="J156" s="6">
        <v>0</v>
      </c>
      <c r="K156" s="6">
        <v>0</v>
      </c>
    </row>
    <row r="157" spans="1:11" ht="31.5" x14ac:dyDescent="0.2">
      <c r="A157" s="2" t="s">
        <v>24</v>
      </c>
      <c r="B157" s="3">
        <v>176</v>
      </c>
      <c r="C157" s="4">
        <v>4</v>
      </c>
      <c r="D157" s="4">
        <v>9</v>
      </c>
      <c r="E157" s="5" t="s">
        <v>85</v>
      </c>
      <c r="F157" s="7" t="s">
        <v>23</v>
      </c>
      <c r="G157" s="1">
        <v>80000</v>
      </c>
      <c r="H157" s="1">
        <v>0</v>
      </c>
      <c r="I157" s="1">
        <v>0</v>
      </c>
      <c r="J157" s="6">
        <v>0</v>
      </c>
      <c r="K157" s="6">
        <v>0</v>
      </c>
    </row>
    <row r="158" spans="1:11" ht="15.75" x14ac:dyDescent="0.2">
      <c r="A158" s="2" t="s">
        <v>5</v>
      </c>
      <c r="B158" s="3">
        <v>176</v>
      </c>
      <c r="C158" s="4">
        <v>4</v>
      </c>
      <c r="D158" s="4">
        <v>9</v>
      </c>
      <c r="E158" s="5" t="s">
        <v>4</v>
      </c>
      <c r="F158" s="7" t="s">
        <v>3</v>
      </c>
      <c r="G158" s="1">
        <v>1010742</v>
      </c>
      <c r="H158" s="1">
        <v>1010742</v>
      </c>
      <c r="I158" s="1">
        <v>934468.3</v>
      </c>
      <c r="J158" s="6">
        <v>0.92454000000000003</v>
      </c>
      <c r="K158" s="6">
        <v>0.92454000000000003</v>
      </c>
    </row>
    <row r="159" spans="1:11" ht="31.5" x14ac:dyDescent="0.2">
      <c r="A159" s="2" t="s">
        <v>31</v>
      </c>
      <c r="B159" s="3">
        <v>176</v>
      </c>
      <c r="C159" s="4">
        <v>4</v>
      </c>
      <c r="D159" s="4">
        <v>9</v>
      </c>
      <c r="E159" s="5" t="s">
        <v>17</v>
      </c>
      <c r="F159" s="7" t="s">
        <v>3</v>
      </c>
      <c r="G159" s="1">
        <v>3208.4</v>
      </c>
      <c r="H159" s="1">
        <v>3208.4</v>
      </c>
      <c r="I159" s="1">
        <v>2783.5</v>
      </c>
      <c r="J159" s="6">
        <v>0.86756999999999995</v>
      </c>
      <c r="K159" s="6">
        <v>0.86756999999999995</v>
      </c>
    </row>
    <row r="160" spans="1:11" ht="31.5" x14ac:dyDescent="0.2">
      <c r="A160" s="2" t="s">
        <v>12</v>
      </c>
      <c r="B160" s="3">
        <v>176</v>
      </c>
      <c r="C160" s="4">
        <v>4</v>
      </c>
      <c r="D160" s="4">
        <v>9</v>
      </c>
      <c r="E160" s="5" t="s">
        <v>17</v>
      </c>
      <c r="F160" s="7">
        <v>600</v>
      </c>
      <c r="G160" s="1">
        <v>3208.4</v>
      </c>
      <c r="H160" s="1">
        <v>3208.4</v>
      </c>
      <c r="I160" s="1">
        <v>2783.5</v>
      </c>
      <c r="J160" s="6">
        <v>0.86756999999999995</v>
      </c>
      <c r="K160" s="6">
        <v>0.86756999999999995</v>
      </c>
    </row>
    <row r="161" spans="1:11" ht="15.75" x14ac:dyDescent="0.2">
      <c r="A161" s="2" t="s">
        <v>53</v>
      </c>
      <c r="B161" s="3">
        <v>176</v>
      </c>
      <c r="C161" s="4">
        <v>4</v>
      </c>
      <c r="D161" s="4">
        <v>9</v>
      </c>
      <c r="E161" s="5" t="s">
        <v>17</v>
      </c>
      <c r="F161" s="7">
        <v>610</v>
      </c>
      <c r="G161" s="1">
        <v>3208.4</v>
      </c>
      <c r="H161" s="1">
        <v>3208.4</v>
      </c>
      <c r="I161" s="1">
        <v>2783.5</v>
      </c>
      <c r="J161" s="6">
        <v>0.86756999999999995</v>
      </c>
      <c r="K161" s="6">
        <v>0.86756999999999995</v>
      </c>
    </row>
    <row r="162" spans="1:11" ht="63" x14ac:dyDescent="0.2">
      <c r="A162" s="2" t="s">
        <v>56</v>
      </c>
      <c r="B162" s="3">
        <v>176</v>
      </c>
      <c r="C162" s="4">
        <v>4</v>
      </c>
      <c r="D162" s="4">
        <v>9</v>
      </c>
      <c r="E162" s="5" t="s">
        <v>17</v>
      </c>
      <c r="F162" s="7" t="s">
        <v>55</v>
      </c>
      <c r="G162" s="1">
        <v>3208.4</v>
      </c>
      <c r="H162" s="1">
        <v>3208.4</v>
      </c>
      <c r="I162" s="1">
        <v>2783.5</v>
      </c>
      <c r="J162" s="6">
        <v>0.86756999999999995</v>
      </c>
      <c r="K162" s="6">
        <v>0.86756999999999995</v>
      </c>
    </row>
    <row r="163" spans="1:11" ht="31.5" x14ac:dyDescent="0.2">
      <c r="A163" s="2" t="s">
        <v>84</v>
      </c>
      <c r="B163" s="3">
        <v>176</v>
      </c>
      <c r="C163" s="4">
        <v>4</v>
      </c>
      <c r="D163" s="4">
        <v>9</v>
      </c>
      <c r="E163" s="5" t="s">
        <v>79</v>
      </c>
      <c r="F163" s="7" t="s">
        <v>3</v>
      </c>
      <c r="G163" s="1">
        <v>745945</v>
      </c>
      <c r="H163" s="1">
        <v>745945</v>
      </c>
      <c r="I163" s="1">
        <v>671917</v>
      </c>
      <c r="J163" s="6">
        <v>0.90076000000000001</v>
      </c>
      <c r="K163" s="6">
        <v>0.90076000000000001</v>
      </c>
    </row>
    <row r="164" spans="1:11" ht="78.75" x14ac:dyDescent="0.2">
      <c r="A164" s="2" t="s">
        <v>9</v>
      </c>
      <c r="B164" s="3">
        <v>176</v>
      </c>
      <c r="C164" s="4">
        <v>4</v>
      </c>
      <c r="D164" s="4">
        <v>9</v>
      </c>
      <c r="E164" s="5" t="s">
        <v>79</v>
      </c>
      <c r="F164" s="7">
        <v>100</v>
      </c>
      <c r="G164" s="1">
        <v>212739.20000000001</v>
      </c>
      <c r="H164" s="1">
        <v>212739.20000000001</v>
      </c>
      <c r="I164" s="1">
        <v>205585.7</v>
      </c>
      <c r="J164" s="6">
        <v>0.96636999999999995</v>
      </c>
      <c r="K164" s="6">
        <v>0.96636999999999995</v>
      </c>
    </row>
    <row r="165" spans="1:11" ht="15.75" x14ac:dyDescent="0.2">
      <c r="A165" s="2" t="s">
        <v>8</v>
      </c>
      <c r="B165" s="3">
        <v>176</v>
      </c>
      <c r="C165" s="4">
        <v>4</v>
      </c>
      <c r="D165" s="4">
        <v>9</v>
      </c>
      <c r="E165" s="5" t="s">
        <v>79</v>
      </c>
      <c r="F165" s="7">
        <v>110</v>
      </c>
      <c r="G165" s="1">
        <v>212739.20000000001</v>
      </c>
      <c r="H165" s="1">
        <v>212739.20000000001</v>
      </c>
      <c r="I165" s="1">
        <v>205585.7</v>
      </c>
      <c r="J165" s="6">
        <v>0.96636999999999995</v>
      </c>
      <c r="K165" s="6">
        <v>0.96636999999999995</v>
      </c>
    </row>
    <row r="166" spans="1:11" ht="15.75" x14ac:dyDescent="0.2">
      <c r="A166" s="2" t="s">
        <v>30</v>
      </c>
      <c r="B166" s="3">
        <v>176</v>
      </c>
      <c r="C166" s="4">
        <v>4</v>
      </c>
      <c r="D166" s="4">
        <v>9</v>
      </c>
      <c r="E166" s="5" t="s">
        <v>79</v>
      </c>
      <c r="F166" s="7" t="s">
        <v>29</v>
      </c>
      <c r="G166" s="1">
        <v>154638.20000000001</v>
      </c>
      <c r="H166" s="1">
        <v>154810.79999999999</v>
      </c>
      <c r="I166" s="1">
        <v>154166</v>
      </c>
      <c r="J166" s="6">
        <v>0.99695</v>
      </c>
      <c r="K166" s="6">
        <v>0.99582999999999999</v>
      </c>
    </row>
    <row r="167" spans="1:11" ht="31.5" x14ac:dyDescent="0.2">
      <c r="A167" s="2" t="s">
        <v>7</v>
      </c>
      <c r="B167" s="3">
        <v>176</v>
      </c>
      <c r="C167" s="4">
        <v>4</v>
      </c>
      <c r="D167" s="4">
        <v>9</v>
      </c>
      <c r="E167" s="5" t="s">
        <v>79</v>
      </c>
      <c r="F167" s="7" t="s">
        <v>6</v>
      </c>
      <c r="G167" s="1">
        <v>11810.1</v>
      </c>
      <c r="H167" s="1">
        <v>11537.5</v>
      </c>
      <c r="I167" s="1">
        <v>5796.1</v>
      </c>
      <c r="J167" s="6">
        <v>0.49077999999999999</v>
      </c>
      <c r="K167" s="6">
        <v>0.50236999999999998</v>
      </c>
    </row>
    <row r="168" spans="1:11" ht="47.25" x14ac:dyDescent="0.2">
      <c r="A168" s="2" t="s">
        <v>28</v>
      </c>
      <c r="B168" s="3">
        <v>176</v>
      </c>
      <c r="C168" s="4">
        <v>4</v>
      </c>
      <c r="D168" s="4">
        <v>9</v>
      </c>
      <c r="E168" s="5" t="s">
        <v>79</v>
      </c>
      <c r="F168" s="7" t="s">
        <v>27</v>
      </c>
      <c r="G168" s="1">
        <v>46290.9</v>
      </c>
      <c r="H168" s="1">
        <v>46390.9</v>
      </c>
      <c r="I168" s="1">
        <v>45623.6</v>
      </c>
      <c r="J168" s="6">
        <v>0.98558000000000001</v>
      </c>
      <c r="K168" s="6">
        <v>0.98346</v>
      </c>
    </row>
    <row r="169" spans="1:11" ht="31.5" x14ac:dyDescent="0.2">
      <c r="A169" s="2" t="s">
        <v>26</v>
      </c>
      <c r="B169" s="3">
        <v>176</v>
      </c>
      <c r="C169" s="4">
        <v>4</v>
      </c>
      <c r="D169" s="4">
        <v>9</v>
      </c>
      <c r="E169" s="5" t="s">
        <v>79</v>
      </c>
      <c r="F169" s="7">
        <v>200</v>
      </c>
      <c r="G169" s="1">
        <v>129510.5</v>
      </c>
      <c r="H169" s="1">
        <v>129510.5</v>
      </c>
      <c r="I169" s="1">
        <v>103755</v>
      </c>
      <c r="J169" s="6">
        <v>0.80113000000000001</v>
      </c>
      <c r="K169" s="6">
        <v>0.80113000000000001</v>
      </c>
    </row>
    <row r="170" spans="1:11" ht="31.5" x14ac:dyDescent="0.2">
      <c r="A170" s="2" t="s">
        <v>25</v>
      </c>
      <c r="B170" s="3">
        <v>176</v>
      </c>
      <c r="C170" s="4">
        <v>4</v>
      </c>
      <c r="D170" s="4">
        <v>9</v>
      </c>
      <c r="E170" s="5" t="s">
        <v>79</v>
      </c>
      <c r="F170" s="7">
        <v>240</v>
      </c>
      <c r="G170" s="1">
        <v>129510.5</v>
      </c>
      <c r="H170" s="1">
        <v>129510.5</v>
      </c>
      <c r="I170" s="1">
        <v>103755</v>
      </c>
      <c r="J170" s="6">
        <v>0.80113000000000001</v>
      </c>
      <c r="K170" s="6">
        <v>0.80113000000000001</v>
      </c>
    </row>
    <row r="171" spans="1:11" ht="31.5" x14ac:dyDescent="0.2">
      <c r="A171" s="2" t="s">
        <v>24</v>
      </c>
      <c r="B171" s="3">
        <v>176</v>
      </c>
      <c r="C171" s="4">
        <v>4</v>
      </c>
      <c r="D171" s="4">
        <v>9</v>
      </c>
      <c r="E171" s="5" t="s">
        <v>79</v>
      </c>
      <c r="F171" s="7" t="s">
        <v>23</v>
      </c>
      <c r="G171" s="1">
        <v>11596.7</v>
      </c>
      <c r="H171" s="1">
        <v>11596.7</v>
      </c>
      <c r="I171" s="1">
        <v>9673.7000000000007</v>
      </c>
      <c r="J171" s="6">
        <v>0.83418000000000003</v>
      </c>
      <c r="K171" s="6">
        <v>0.83418000000000003</v>
      </c>
    </row>
    <row r="172" spans="1:11" ht="15.75" x14ac:dyDescent="0.2">
      <c r="A172" s="2" t="s">
        <v>22</v>
      </c>
      <c r="B172" s="3">
        <v>176</v>
      </c>
      <c r="C172" s="4">
        <v>4</v>
      </c>
      <c r="D172" s="4">
        <v>9</v>
      </c>
      <c r="E172" s="5" t="s">
        <v>79</v>
      </c>
      <c r="F172" s="7" t="s">
        <v>21</v>
      </c>
      <c r="G172" s="1">
        <v>117913.8</v>
      </c>
      <c r="H172" s="1">
        <v>117913.8</v>
      </c>
      <c r="I172" s="1">
        <v>94081.3</v>
      </c>
      <c r="J172" s="6">
        <v>0.79788000000000003</v>
      </c>
      <c r="K172" s="6">
        <v>0.79788000000000003</v>
      </c>
    </row>
    <row r="173" spans="1:11" ht="31.5" x14ac:dyDescent="0.2">
      <c r="A173" s="2" t="s">
        <v>83</v>
      </c>
      <c r="B173" s="3">
        <v>176</v>
      </c>
      <c r="C173" s="4">
        <v>4</v>
      </c>
      <c r="D173" s="4">
        <v>9</v>
      </c>
      <c r="E173" s="5" t="s">
        <v>79</v>
      </c>
      <c r="F173" s="7">
        <v>400</v>
      </c>
      <c r="G173" s="1">
        <v>38800</v>
      </c>
      <c r="H173" s="1">
        <v>38800</v>
      </c>
      <c r="I173" s="1">
        <v>158.5</v>
      </c>
      <c r="J173" s="6">
        <v>4.0800000000000003E-3</v>
      </c>
      <c r="K173" s="6">
        <v>4.0800000000000003E-3</v>
      </c>
    </row>
    <row r="174" spans="1:11" ht="15.75" x14ac:dyDescent="0.2">
      <c r="A174" s="2" t="s">
        <v>82</v>
      </c>
      <c r="B174" s="3">
        <v>176</v>
      </c>
      <c r="C174" s="4">
        <v>4</v>
      </c>
      <c r="D174" s="4">
        <v>9</v>
      </c>
      <c r="E174" s="5" t="s">
        <v>79</v>
      </c>
      <c r="F174" s="7">
        <v>410</v>
      </c>
      <c r="G174" s="1">
        <v>38800</v>
      </c>
      <c r="H174" s="1">
        <v>38800</v>
      </c>
      <c r="I174" s="1">
        <v>158.5</v>
      </c>
      <c r="J174" s="6">
        <v>4.0800000000000003E-3</v>
      </c>
      <c r="K174" s="6">
        <v>4.0800000000000003E-3</v>
      </c>
    </row>
    <row r="175" spans="1:11" ht="47.25" x14ac:dyDescent="0.2">
      <c r="A175" s="2" t="s">
        <v>81</v>
      </c>
      <c r="B175" s="3">
        <v>176</v>
      </c>
      <c r="C175" s="4">
        <v>4</v>
      </c>
      <c r="D175" s="4">
        <v>9</v>
      </c>
      <c r="E175" s="5" t="s">
        <v>79</v>
      </c>
      <c r="F175" s="7" t="s">
        <v>80</v>
      </c>
      <c r="G175" s="1">
        <v>38800</v>
      </c>
      <c r="H175" s="1">
        <v>38800</v>
      </c>
      <c r="I175" s="1">
        <v>158.5</v>
      </c>
      <c r="J175" s="6">
        <v>4.0800000000000003E-3</v>
      </c>
      <c r="K175" s="6">
        <v>4.0800000000000003E-3</v>
      </c>
    </row>
    <row r="176" spans="1:11" ht="15.75" x14ac:dyDescent="0.2">
      <c r="A176" s="2" t="s">
        <v>20</v>
      </c>
      <c r="B176" s="3">
        <v>176</v>
      </c>
      <c r="C176" s="4">
        <v>4</v>
      </c>
      <c r="D176" s="4">
        <v>9</v>
      </c>
      <c r="E176" s="5" t="s">
        <v>79</v>
      </c>
      <c r="F176" s="7">
        <v>800</v>
      </c>
      <c r="G176" s="1">
        <v>364895.3</v>
      </c>
      <c r="H176" s="1">
        <v>364895.3</v>
      </c>
      <c r="I176" s="1">
        <v>362417.8</v>
      </c>
      <c r="J176" s="6">
        <v>0.99321000000000004</v>
      </c>
      <c r="K176" s="6">
        <v>0.99321000000000004</v>
      </c>
    </row>
    <row r="177" spans="1:11" ht="15.75" x14ac:dyDescent="0.2">
      <c r="A177" s="2" t="s">
        <v>43</v>
      </c>
      <c r="B177" s="3">
        <v>176</v>
      </c>
      <c r="C177" s="4">
        <v>4</v>
      </c>
      <c r="D177" s="4">
        <v>9</v>
      </c>
      <c r="E177" s="5" t="s">
        <v>79</v>
      </c>
      <c r="F177" s="7">
        <v>830</v>
      </c>
      <c r="G177" s="1">
        <v>3240.1</v>
      </c>
      <c r="H177" s="1">
        <v>3240.1</v>
      </c>
      <c r="I177" s="1">
        <v>2599.3000000000002</v>
      </c>
      <c r="J177" s="6">
        <v>0.80222000000000004</v>
      </c>
      <c r="K177" s="6">
        <v>0.80222000000000004</v>
      </c>
    </row>
    <row r="178" spans="1:11" ht="31.5" x14ac:dyDescent="0.2">
      <c r="A178" s="2" t="s">
        <v>42</v>
      </c>
      <c r="B178" s="3">
        <v>176</v>
      </c>
      <c r="C178" s="4">
        <v>4</v>
      </c>
      <c r="D178" s="4">
        <v>9</v>
      </c>
      <c r="E178" s="5" t="s">
        <v>79</v>
      </c>
      <c r="F178" s="7" t="s">
        <v>41</v>
      </c>
      <c r="G178" s="1">
        <v>3240.1</v>
      </c>
      <c r="H178" s="1">
        <v>3240.1</v>
      </c>
      <c r="I178" s="1">
        <v>2599.3000000000002</v>
      </c>
      <c r="J178" s="6">
        <v>0.80222000000000004</v>
      </c>
      <c r="K178" s="6">
        <v>0.80222000000000004</v>
      </c>
    </row>
    <row r="179" spans="1:11" ht="15.75" x14ac:dyDescent="0.2">
      <c r="A179" s="2" t="s">
        <v>19</v>
      </c>
      <c r="B179" s="3">
        <v>176</v>
      </c>
      <c r="C179" s="4">
        <v>4</v>
      </c>
      <c r="D179" s="4">
        <v>9</v>
      </c>
      <c r="E179" s="5" t="s">
        <v>79</v>
      </c>
      <c r="F179" s="7">
        <v>850</v>
      </c>
      <c r="G179" s="1">
        <v>361655.2</v>
      </c>
      <c r="H179" s="1">
        <v>361655.2</v>
      </c>
      <c r="I179" s="1">
        <v>359818.6</v>
      </c>
      <c r="J179" s="6">
        <v>0.99492000000000003</v>
      </c>
      <c r="K179" s="6">
        <v>0.99492000000000003</v>
      </c>
    </row>
    <row r="180" spans="1:11" ht="31.5" x14ac:dyDescent="0.2">
      <c r="A180" s="2" t="s">
        <v>40</v>
      </c>
      <c r="B180" s="3">
        <v>176</v>
      </c>
      <c r="C180" s="4">
        <v>4</v>
      </c>
      <c r="D180" s="4">
        <v>9</v>
      </c>
      <c r="E180" s="5" t="s">
        <v>79</v>
      </c>
      <c r="F180" s="7" t="s">
        <v>39</v>
      </c>
      <c r="G180" s="1">
        <v>359545.59999999998</v>
      </c>
      <c r="H180" s="1">
        <v>359545.59999999998</v>
      </c>
      <c r="I180" s="1">
        <v>359545.59999999998</v>
      </c>
      <c r="J180" s="6">
        <v>1</v>
      </c>
      <c r="K180" s="6">
        <v>1</v>
      </c>
    </row>
    <row r="181" spans="1:11" ht="15.75" x14ac:dyDescent="0.2">
      <c r="A181" s="2" t="s">
        <v>18</v>
      </c>
      <c r="B181" s="3">
        <v>176</v>
      </c>
      <c r="C181" s="4">
        <v>4</v>
      </c>
      <c r="D181" s="4">
        <v>9</v>
      </c>
      <c r="E181" s="5" t="s">
        <v>79</v>
      </c>
      <c r="F181" s="7" t="s">
        <v>16</v>
      </c>
      <c r="G181" s="1">
        <v>1836.7</v>
      </c>
      <c r="H181" s="1">
        <v>1836.7</v>
      </c>
      <c r="I181" s="1">
        <v>54.1</v>
      </c>
      <c r="J181" s="6">
        <v>2.947E-2</v>
      </c>
      <c r="K181" s="6">
        <v>2.947E-2</v>
      </c>
    </row>
    <row r="182" spans="1:11" ht="15.75" x14ac:dyDescent="0.2">
      <c r="A182" s="2" t="s">
        <v>33</v>
      </c>
      <c r="B182" s="3">
        <v>176</v>
      </c>
      <c r="C182" s="4">
        <v>4</v>
      </c>
      <c r="D182" s="4">
        <v>9</v>
      </c>
      <c r="E182" s="5" t="s">
        <v>79</v>
      </c>
      <c r="F182" s="7" t="s">
        <v>32</v>
      </c>
      <c r="G182" s="1">
        <v>272.89999999999998</v>
      </c>
      <c r="H182" s="1">
        <v>272.89999999999998</v>
      </c>
      <c r="I182" s="1">
        <v>218.8</v>
      </c>
      <c r="J182" s="6">
        <v>0.80183000000000004</v>
      </c>
      <c r="K182" s="6">
        <v>0.80183000000000004</v>
      </c>
    </row>
    <row r="183" spans="1:11" ht="47.25" x14ac:dyDescent="0.2">
      <c r="A183" s="2" t="s">
        <v>78</v>
      </c>
      <c r="B183" s="3">
        <v>176</v>
      </c>
      <c r="C183" s="4">
        <v>4</v>
      </c>
      <c r="D183" s="4">
        <v>9</v>
      </c>
      <c r="E183" s="5" t="s">
        <v>77</v>
      </c>
      <c r="F183" s="7" t="s">
        <v>3</v>
      </c>
      <c r="G183" s="1">
        <v>261588.6</v>
      </c>
      <c r="H183" s="1">
        <v>261588.6</v>
      </c>
      <c r="I183" s="1">
        <v>259767.7</v>
      </c>
      <c r="J183" s="6">
        <v>0.99304000000000003</v>
      </c>
      <c r="K183" s="6">
        <v>0.99304000000000003</v>
      </c>
    </row>
    <row r="184" spans="1:11" ht="15.75" x14ac:dyDescent="0.2">
      <c r="A184" s="2" t="s">
        <v>2</v>
      </c>
      <c r="B184" s="3">
        <v>176</v>
      </c>
      <c r="C184" s="4">
        <v>4</v>
      </c>
      <c r="D184" s="4">
        <v>9</v>
      </c>
      <c r="E184" s="5" t="s">
        <v>77</v>
      </c>
      <c r="F184" s="7">
        <v>500</v>
      </c>
      <c r="G184" s="1">
        <v>261588.6</v>
      </c>
      <c r="H184" s="1">
        <v>261588.6</v>
      </c>
      <c r="I184" s="1">
        <v>259767.7</v>
      </c>
      <c r="J184" s="6">
        <v>0.99304000000000003</v>
      </c>
      <c r="K184" s="6">
        <v>0.99304000000000003</v>
      </c>
    </row>
    <row r="185" spans="1:11" ht="15.75" x14ac:dyDescent="0.2">
      <c r="A185" s="2" t="s">
        <v>15</v>
      </c>
      <c r="B185" s="3">
        <v>176</v>
      </c>
      <c r="C185" s="4">
        <v>4</v>
      </c>
      <c r="D185" s="4">
        <v>9</v>
      </c>
      <c r="E185" s="5" t="s">
        <v>77</v>
      </c>
      <c r="F185" s="7">
        <v>520</v>
      </c>
      <c r="G185" s="1">
        <v>261588.6</v>
      </c>
      <c r="H185" s="1">
        <v>261588.6</v>
      </c>
      <c r="I185" s="1">
        <v>259767.7</v>
      </c>
      <c r="J185" s="6">
        <v>0.99304000000000003</v>
      </c>
      <c r="K185" s="6">
        <v>0.99304000000000003</v>
      </c>
    </row>
    <row r="186" spans="1:11" ht="66" customHeight="1" x14ac:dyDescent="0.2">
      <c r="A186" s="2" t="s">
        <v>14</v>
      </c>
      <c r="B186" s="3">
        <v>176</v>
      </c>
      <c r="C186" s="4">
        <v>4</v>
      </c>
      <c r="D186" s="4">
        <v>9</v>
      </c>
      <c r="E186" s="5" t="s">
        <v>77</v>
      </c>
      <c r="F186" s="7" t="s">
        <v>13</v>
      </c>
      <c r="G186" s="1">
        <v>261588.6</v>
      </c>
      <c r="H186" s="1">
        <v>261588.6</v>
      </c>
      <c r="I186" s="1">
        <v>259767.7</v>
      </c>
      <c r="J186" s="6">
        <v>0.99304000000000003</v>
      </c>
      <c r="K186" s="6">
        <v>0.99304000000000003</v>
      </c>
    </row>
    <row r="187" spans="1:11" ht="15.75" x14ac:dyDescent="0.2">
      <c r="A187" s="2" t="s">
        <v>10</v>
      </c>
      <c r="B187" s="3">
        <v>176</v>
      </c>
      <c r="C187" s="4">
        <v>10</v>
      </c>
      <c r="D187" s="4">
        <v>4</v>
      </c>
      <c r="E187" s="5" t="s">
        <v>3</v>
      </c>
      <c r="F187" s="7" t="s">
        <v>3</v>
      </c>
      <c r="G187" s="1">
        <v>0.9</v>
      </c>
      <c r="H187" s="1">
        <v>0.9</v>
      </c>
      <c r="I187" s="1">
        <v>0.8</v>
      </c>
      <c r="J187" s="6">
        <v>0.91398000000000001</v>
      </c>
      <c r="K187" s="6">
        <v>0.91398000000000001</v>
      </c>
    </row>
    <row r="188" spans="1:11" ht="47.25" x14ac:dyDescent="0.2">
      <c r="A188" s="2" t="s">
        <v>52</v>
      </c>
      <c r="B188" s="3">
        <v>176</v>
      </c>
      <c r="C188" s="4">
        <v>10</v>
      </c>
      <c r="D188" s="4">
        <v>4</v>
      </c>
      <c r="E188" s="5" t="s">
        <v>51</v>
      </c>
      <c r="F188" s="7" t="s">
        <v>3</v>
      </c>
      <c r="G188" s="1">
        <v>0.9</v>
      </c>
      <c r="H188" s="1">
        <v>0.9</v>
      </c>
      <c r="I188" s="1">
        <v>0.8</v>
      </c>
      <c r="J188" s="6">
        <v>0.91398000000000001</v>
      </c>
      <c r="K188" s="6">
        <v>0.91398000000000001</v>
      </c>
    </row>
    <row r="189" spans="1:11" ht="47.25" x14ac:dyDescent="0.2">
      <c r="A189" s="2" t="s">
        <v>59</v>
      </c>
      <c r="B189" s="3">
        <v>176</v>
      </c>
      <c r="C189" s="4">
        <v>10</v>
      </c>
      <c r="D189" s="4">
        <v>4</v>
      </c>
      <c r="E189" s="5" t="s">
        <v>58</v>
      </c>
      <c r="F189" s="7" t="s">
        <v>3</v>
      </c>
      <c r="G189" s="1">
        <v>0.9</v>
      </c>
      <c r="H189" s="1">
        <v>0.9</v>
      </c>
      <c r="I189" s="1">
        <v>0.8</v>
      </c>
      <c r="J189" s="6">
        <v>0.91398000000000001</v>
      </c>
      <c r="K189" s="6">
        <v>0.91398000000000001</v>
      </c>
    </row>
    <row r="190" spans="1:11" ht="31.5" x14ac:dyDescent="0.2">
      <c r="A190" s="2" t="s">
        <v>74</v>
      </c>
      <c r="B190" s="3">
        <v>176</v>
      </c>
      <c r="C190" s="4">
        <v>10</v>
      </c>
      <c r="D190" s="4">
        <v>4</v>
      </c>
      <c r="E190" s="5" t="s">
        <v>76</v>
      </c>
      <c r="F190" s="7" t="s">
        <v>3</v>
      </c>
      <c r="G190" s="1">
        <v>0.9</v>
      </c>
      <c r="H190" s="1">
        <v>0.9</v>
      </c>
      <c r="I190" s="1">
        <v>0.8</v>
      </c>
      <c r="J190" s="6">
        <v>0.91398000000000001</v>
      </c>
      <c r="K190" s="6">
        <v>0.91398000000000001</v>
      </c>
    </row>
    <row r="191" spans="1:11" ht="78.75" x14ac:dyDescent="0.2">
      <c r="A191" s="2" t="s">
        <v>9</v>
      </c>
      <c r="B191" s="3">
        <v>176</v>
      </c>
      <c r="C191" s="4">
        <v>10</v>
      </c>
      <c r="D191" s="4">
        <v>4</v>
      </c>
      <c r="E191" s="5" t="s">
        <v>76</v>
      </c>
      <c r="F191" s="7">
        <v>100</v>
      </c>
      <c r="G191" s="1">
        <v>0.9</v>
      </c>
      <c r="H191" s="1">
        <v>0.9</v>
      </c>
      <c r="I191" s="1">
        <v>0.8</v>
      </c>
      <c r="J191" s="6">
        <v>0.91398000000000001</v>
      </c>
      <c r="K191" s="6">
        <v>0.91398000000000001</v>
      </c>
    </row>
    <row r="192" spans="1:11" ht="15.75" x14ac:dyDescent="0.2">
      <c r="A192" s="2" t="s">
        <v>8</v>
      </c>
      <c r="B192" s="3">
        <v>176</v>
      </c>
      <c r="C192" s="4">
        <v>10</v>
      </c>
      <c r="D192" s="4">
        <v>4</v>
      </c>
      <c r="E192" s="5" t="s">
        <v>76</v>
      </c>
      <c r="F192" s="7">
        <v>110</v>
      </c>
      <c r="G192" s="1">
        <v>0.9</v>
      </c>
      <c r="H192" s="1">
        <v>0.9</v>
      </c>
      <c r="I192" s="1">
        <v>0.8</v>
      </c>
      <c r="J192" s="6">
        <v>0.91398000000000001</v>
      </c>
      <c r="K192" s="6">
        <v>0.91398000000000001</v>
      </c>
    </row>
    <row r="193" spans="1:12" ht="36" customHeight="1" x14ac:dyDescent="0.2">
      <c r="A193" s="2" t="s">
        <v>7</v>
      </c>
      <c r="B193" s="3">
        <v>176</v>
      </c>
      <c r="C193" s="4">
        <v>10</v>
      </c>
      <c r="D193" s="4">
        <v>4</v>
      </c>
      <c r="E193" s="5" t="s">
        <v>76</v>
      </c>
      <c r="F193" s="7" t="s">
        <v>6</v>
      </c>
      <c r="G193" s="1">
        <v>0.9</v>
      </c>
      <c r="H193" s="1">
        <v>0.9</v>
      </c>
      <c r="I193" s="1">
        <v>0.8</v>
      </c>
      <c r="J193" s="6">
        <v>0.91398000000000001</v>
      </c>
      <c r="K193" s="6">
        <v>0.91398000000000001</v>
      </c>
    </row>
    <row r="194" spans="1:12" ht="31.5" x14ac:dyDescent="0.2">
      <c r="A194" s="49" t="s">
        <v>75</v>
      </c>
      <c r="B194" s="50">
        <v>181</v>
      </c>
      <c r="C194" s="51">
        <v>0</v>
      </c>
      <c r="D194" s="51">
        <v>0</v>
      </c>
      <c r="E194" s="52" t="s">
        <v>3</v>
      </c>
      <c r="F194" s="53" t="s">
        <v>3</v>
      </c>
      <c r="G194" s="54">
        <v>4182.7</v>
      </c>
      <c r="H194" s="54">
        <v>4182.7</v>
      </c>
      <c r="I194" s="54">
        <v>4182.7</v>
      </c>
      <c r="J194" s="55">
        <v>1</v>
      </c>
      <c r="K194" s="55">
        <v>1</v>
      </c>
      <c r="L194" s="56"/>
    </row>
    <row r="195" spans="1:12" ht="31.5" x14ac:dyDescent="0.2">
      <c r="A195" s="57" t="s">
        <v>73</v>
      </c>
      <c r="B195" s="58">
        <v>181</v>
      </c>
      <c r="C195" s="59">
        <v>13</v>
      </c>
      <c r="D195" s="59">
        <v>0</v>
      </c>
      <c r="E195" s="60" t="s">
        <v>3</v>
      </c>
      <c r="F195" s="7" t="s">
        <v>3</v>
      </c>
      <c r="G195" s="61">
        <v>4182.7</v>
      </c>
      <c r="H195" s="61">
        <v>4182.7</v>
      </c>
      <c r="I195" s="61">
        <v>4182.7</v>
      </c>
      <c r="J195" s="62">
        <v>1</v>
      </c>
      <c r="K195" s="62">
        <v>1</v>
      </c>
      <c r="L195" s="56"/>
    </row>
    <row r="196" spans="1:12" ht="31.5" x14ac:dyDescent="0.2">
      <c r="A196" s="57" t="s">
        <v>72</v>
      </c>
      <c r="B196" s="58">
        <v>181</v>
      </c>
      <c r="C196" s="59">
        <v>13</v>
      </c>
      <c r="D196" s="59">
        <v>1</v>
      </c>
      <c r="E196" s="60" t="s">
        <v>3</v>
      </c>
      <c r="F196" s="7" t="s">
        <v>3</v>
      </c>
      <c r="G196" s="61">
        <v>4182.7</v>
      </c>
      <c r="H196" s="61">
        <v>4182.7</v>
      </c>
      <c r="I196" s="61">
        <v>4182.7</v>
      </c>
      <c r="J196" s="62">
        <v>0</v>
      </c>
      <c r="K196" s="62">
        <v>0</v>
      </c>
      <c r="L196" s="56"/>
    </row>
    <row r="197" spans="1:12" ht="31.5" x14ac:dyDescent="0.2">
      <c r="A197" s="57" t="s">
        <v>65</v>
      </c>
      <c r="B197" s="58">
        <v>181</v>
      </c>
      <c r="C197" s="59">
        <v>13</v>
      </c>
      <c r="D197" s="59">
        <v>1</v>
      </c>
      <c r="E197" s="60" t="s">
        <v>64</v>
      </c>
      <c r="F197" s="7" t="s">
        <v>3</v>
      </c>
      <c r="G197" s="61">
        <v>4182.7</v>
      </c>
      <c r="H197" s="61">
        <v>4182.7</v>
      </c>
      <c r="I197" s="61">
        <v>4182.7</v>
      </c>
      <c r="J197" s="62">
        <v>0</v>
      </c>
      <c r="K197" s="62">
        <v>0</v>
      </c>
      <c r="L197" s="56"/>
    </row>
    <row r="198" spans="1:12" ht="31.5" x14ac:dyDescent="0.2">
      <c r="A198" s="57" t="s">
        <v>71</v>
      </c>
      <c r="B198" s="58">
        <v>181</v>
      </c>
      <c r="C198" s="59">
        <v>13</v>
      </c>
      <c r="D198" s="59">
        <v>1</v>
      </c>
      <c r="E198" s="60" t="s">
        <v>70</v>
      </c>
      <c r="F198" s="7" t="s">
        <v>3</v>
      </c>
      <c r="G198" s="61">
        <v>4182.7</v>
      </c>
      <c r="H198" s="61">
        <v>4182.7</v>
      </c>
      <c r="I198" s="61">
        <v>4182.7</v>
      </c>
      <c r="J198" s="62">
        <v>0</v>
      </c>
      <c r="K198" s="62">
        <v>0</v>
      </c>
      <c r="L198" s="56"/>
    </row>
    <row r="199" spans="1:12" ht="31.5" x14ac:dyDescent="0.2">
      <c r="A199" s="57" t="s">
        <v>69</v>
      </c>
      <c r="B199" s="58">
        <v>181</v>
      </c>
      <c r="C199" s="59">
        <v>13</v>
      </c>
      <c r="D199" s="59">
        <v>1</v>
      </c>
      <c r="E199" s="60" t="s">
        <v>66</v>
      </c>
      <c r="F199" s="7" t="s">
        <v>3</v>
      </c>
      <c r="G199" s="61">
        <v>4182.7</v>
      </c>
      <c r="H199" s="61">
        <v>4182.7</v>
      </c>
      <c r="I199" s="61">
        <v>4182.7</v>
      </c>
      <c r="J199" s="62">
        <v>0</v>
      </c>
      <c r="K199" s="62">
        <v>0</v>
      </c>
      <c r="L199" s="56"/>
    </row>
    <row r="200" spans="1:12" ht="15.75" x14ac:dyDescent="0.2">
      <c r="A200" s="57" t="s">
        <v>68</v>
      </c>
      <c r="B200" s="58">
        <v>181</v>
      </c>
      <c r="C200" s="59">
        <v>13</v>
      </c>
      <c r="D200" s="59">
        <v>1</v>
      </c>
      <c r="E200" s="60" t="s">
        <v>66</v>
      </c>
      <c r="F200" s="7">
        <v>700</v>
      </c>
      <c r="G200" s="61">
        <v>4182.7</v>
      </c>
      <c r="H200" s="61">
        <v>4182.7</v>
      </c>
      <c r="I200" s="61">
        <v>4182.7</v>
      </c>
      <c r="J200" s="62">
        <v>0</v>
      </c>
      <c r="K200" s="62">
        <v>0</v>
      </c>
      <c r="L200" s="56"/>
    </row>
    <row r="201" spans="1:12" ht="31.5" x14ac:dyDescent="0.2">
      <c r="A201" s="57" t="s">
        <v>67</v>
      </c>
      <c r="B201" s="58">
        <v>181</v>
      </c>
      <c r="C201" s="59">
        <v>13</v>
      </c>
      <c r="D201" s="59">
        <v>1</v>
      </c>
      <c r="E201" s="60" t="s">
        <v>66</v>
      </c>
      <c r="F201" s="7">
        <v>720</v>
      </c>
      <c r="G201" s="61">
        <v>4182.7</v>
      </c>
      <c r="H201" s="61">
        <v>4182.7</v>
      </c>
      <c r="I201" s="61">
        <v>4182.7</v>
      </c>
      <c r="J201" s="62">
        <v>0</v>
      </c>
      <c r="K201" s="62">
        <v>0</v>
      </c>
      <c r="L201" s="56"/>
    </row>
    <row r="202" spans="1:12" ht="30.75" customHeight="1" x14ac:dyDescent="0.2">
      <c r="A202" s="63" t="s">
        <v>286</v>
      </c>
      <c r="B202" s="64"/>
      <c r="C202" s="64"/>
      <c r="D202" s="65"/>
      <c r="E202" s="64"/>
      <c r="F202" s="66"/>
      <c r="G202" s="67">
        <f>G194+G18+G4</f>
        <v>28920296.699999996</v>
      </c>
      <c r="H202" s="67">
        <f t="shared" ref="H202" si="1">H194+H18+H4</f>
        <v>28840296.699999996</v>
      </c>
      <c r="I202" s="67">
        <f>I194+I18+I4</f>
        <v>27240308</v>
      </c>
      <c r="J202" s="68">
        <f>I202/G202</f>
        <v>0.94190970039391064</v>
      </c>
      <c r="K202" s="68">
        <f>I202/H202</f>
        <v>0.94452246047801591</v>
      </c>
      <c r="L202" s="56"/>
    </row>
    <row r="203" spans="1:12" ht="25.5" customHeight="1" x14ac:dyDescent="0.2">
      <c r="A203" s="8"/>
      <c r="B203" s="8"/>
      <c r="C203" s="8"/>
      <c r="D203" s="8"/>
      <c r="E203" s="8"/>
      <c r="F203" s="8"/>
      <c r="G203" s="69"/>
      <c r="H203" s="8"/>
      <c r="I203" s="8"/>
      <c r="J203" s="8"/>
      <c r="K203" s="8"/>
    </row>
    <row r="204" spans="1:12" ht="12.75" customHeight="1" x14ac:dyDescent="0.2">
      <c r="A204" s="9" t="s">
        <v>0</v>
      </c>
      <c r="B204" s="9"/>
      <c r="C204" s="9"/>
      <c r="D204" s="9"/>
      <c r="E204" s="9"/>
      <c r="F204" s="9"/>
      <c r="G204" s="9"/>
      <c r="H204" s="9"/>
      <c r="I204" s="9"/>
      <c r="J204" s="9"/>
      <c r="K204" s="9"/>
    </row>
  </sheetData>
  <autoFilter ref="A3:K202"/>
  <mergeCells count="1">
    <mergeCell ref="A1:K1"/>
  </mergeCells>
  <printOptions horizontalCentered="1"/>
  <pageMargins left="0.74803149606299213" right="0.55118110236220474" top="0.78740157480314965" bottom="0.6692913385826772" header="0.51181102362204722" footer="0.51181102362204722"/>
  <pageSetup paperSize="9" scale="40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Доходы ДФ НСО</vt:lpstr>
      <vt:lpstr>Расходы ДФ НСО</vt:lpstr>
      <vt:lpstr>'Доходы ДФ НСО'!Заголовки_для_печати</vt:lpstr>
      <vt:lpstr>'Расходы ДФ НСО'!Заголовки_для_печати</vt:lpstr>
      <vt:lpstr>'Доходы ДФ НСО'!Область_печати</vt:lpstr>
      <vt:lpstr>'Расходы ДФ НСО'!Область_печати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Яузин Артем Евгеньевич</dc:creator>
  <cp:lastModifiedBy>Штибен Людмила Анатольевна</cp:lastModifiedBy>
  <cp:lastPrinted>2022-03-24T05:10:09Z</cp:lastPrinted>
  <dcterms:created xsi:type="dcterms:W3CDTF">2022-02-21T02:09:08Z</dcterms:created>
  <dcterms:modified xsi:type="dcterms:W3CDTF">2022-03-24T05:10:14Z</dcterms:modified>
</cp:coreProperties>
</file>